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mc:AlternateContent xmlns:mc="http://schemas.openxmlformats.org/markup-compatibility/2006">
    <mc:Choice Requires="x15">
      <x15ac:absPath xmlns:x15ac="http://schemas.microsoft.com/office/spreadsheetml/2010/11/ac" url="C:\Users\0493mimura\Desktop\202509021452【依頼・0916回答締切】[BID-ENTRY]鏡野町様：申請書(最終版)の送付\3.町最終申請様式・記入例\1.○町最終申請書\3.○コンサル申請書最終\"/>
    </mc:Choice>
  </mc:AlternateContent>
  <xr:revisionPtr revIDLastSave="0" documentId="13_ncr:1_{0D4E6CF2-48F5-43C0-AC38-6B00FA389A7F}" xr6:coauthVersionLast="45" xr6:coauthVersionMax="47" xr10:uidLastSave="{00000000-0000-0000-0000-000000000000}"/>
  <workbookProtection workbookAlgorithmName="SHA-512" workbookHashValue="mvslN9muZH/ItfAcwB8LdoxPE6dtuBX0TkrGUomDhzYpmJxliW6SXqEjYekR0Rr913bIMBiLTxxHXtS2YGQUxw==" workbookSaltValue="dkLRQgsMAsJ54pbI7wfC8Q==" workbookSpinCount="100000" lockStructure="1"/>
  <bookViews>
    <workbookView xWindow="-120" yWindow="-120" windowWidth="20730" windowHeight="1116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入力シート!$A$296</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A296" i="7" l="1"/>
  <c r="A371" i="7"/>
  <c r="A355" i="7"/>
  <c r="A354" i="7"/>
  <c r="A353" i="7"/>
  <c r="A352" i="7"/>
  <c r="A351" i="7"/>
  <c r="A350" i="7"/>
  <c r="A349" i="7"/>
  <c r="A348" i="7"/>
  <c r="A347" i="7"/>
  <c r="A346" i="7"/>
  <c r="A345" i="7"/>
  <c r="A335" i="7"/>
  <c r="A334" i="7"/>
  <c r="A333" i="7"/>
  <c r="A332" i="7"/>
  <c r="A331" i="7"/>
  <c r="A330" i="7"/>
  <c r="A329" i="7"/>
  <c r="A328" i="7"/>
  <c r="A327" i="7"/>
  <c r="A326" i="7"/>
  <c r="A325" i="7"/>
  <c r="A324" i="7"/>
  <c r="A323" i="7"/>
  <c r="A322" i="7"/>
  <c r="A321" i="7"/>
  <c r="A320" i="7"/>
  <c r="A319" i="7"/>
  <c r="A318" i="7"/>
  <c r="A317" i="7"/>
  <c r="A316" i="7"/>
  <c r="A315" i="7"/>
  <c r="A300" i="7"/>
  <c r="A299" i="7"/>
  <c r="A298" i="7"/>
  <c r="A297" i="7"/>
  <c r="A198" i="7"/>
  <c r="A197" i="7"/>
  <c r="A196" i="7"/>
  <c r="A194" i="7"/>
  <c r="A161" i="7"/>
  <c r="A159" i="7"/>
  <c r="A157" i="7"/>
  <c r="A153" i="7"/>
  <c r="A151" i="7"/>
  <c r="A149" i="7"/>
  <c r="A120" i="7"/>
  <c r="A118" i="7"/>
  <c r="A87" i="7"/>
  <c r="A85" i="7"/>
  <c r="A83" i="7"/>
  <c r="A81" i="7"/>
  <c r="A79" i="7"/>
  <c r="A77" i="7"/>
  <c r="A75" i="7"/>
  <c r="A73" i="7"/>
  <c r="A71" i="7"/>
  <c r="A69" i="7"/>
  <c r="A63" i="7"/>
  <c r="A40" i="7"/>
  <c r="A38" i="7"/>
  <c r="A36" i="7"/>
  <c r="A34" i="7"/>
  <c r="A32" i="7"/>
  <c r="A30" i="7"/>
  <c r="A28" i="7"/>
  <c r="A26" i="7"/>
  <c r="A24" i="7"/>
  <c r="A22" i="7"/>
  <c r="A20" i="7"/>
  <c r="E368" i="7" l="1"/>
  <c r="D298" i="7"/>
  <c r="D299" i="7" s="1"/>
  <c r="D300" i="7" s="1"/>
  <c r="D301" i="7" s="1"/>
  <c r="D302" i="7" s="1"/>
  <c r="D303" i="7" s="1"/>
  <c r="D304" i="7" s="1"/>
  <c r="D305" i="7" s="1"/>
  <c r="D306" i="7" s="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D343" i="7" s="1"/>
  <c r="D344" i="7" s="1"/>
  <c r="D345" i="7" s="1"/>
  <c r="D346" i="7" s="1"/>
  <c r="D347" i="7" s="1"/>
  <c r="D348" i="7" s="1"/>
  <c r="D349" i="7" s="1"/>
  <c r="D350" i="7" s="1"/>
  <c r="D351" i="7" s="1"/>
  <c r="D352" i="7" s="1"/>
  <c r="D353" i="7" s="1"/>
  <c r="D354" i="7" s="1"/>
  <c r="D355" i="7" s="1"/>
  <c r="D356" i="7" s="1"/>
  <c r="D357" i="7" s="1"/>
  <c r="D358" i="7" s="1"/>
  <c r="D359" i="7" s="1"/>
  <c r="D360" i="7" s="1"/>
  <c r="D361" i="7" s="1"/>
  <c r="U296" i="7"/>
  <c r="S240" i="7"/>
  <c r="O240" i="7"/>
  <c r="K240" i="7"/>
  <c r="J231" i="7"/>
  <c r="J229" i="7"/>
  <c r="T217" i="7"/>
  <c r="P217" i="7"/>
  <c r="M217" i="7"/>
  <c r="I213" i="7"/>
  <c r="J206" i="7"/>
  <c r="J204" i="7"/>
  <c r="D192" i="7"/>
  <c r="I189" i="7"/>
  <c r="I188" i="7"/>
  <c r="I175" i="7"/>
  <c r="I190" i="7" s="1"/>
  <c r="A2" i="8" l="1"/>
  <c r="A1" i="8"/>
</calcChain>
</file>

<file path=xl/sharedStrings.xml><?xml version="1.0" encoding="utf-8"?>
<sst xmlns="http://schemas.openxmlformats.org/spreadsheetml/2006/main" count="349" uniqueCount="277">
  <si>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</si>
  <si>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</si>
  <si>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</si>
  <si>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</si>
  <si>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</si>
  <si>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</si>
  <si>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</si>
  <si>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</si>
  <si>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</si>
  <si>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営業年数</t>
    <rPh sb="0" eb="2">
      <t>エイギョウ</t>
    </rPh>
    <rPh sb="2" eb="4">
      <t>ネンスウ</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</si>
  <si>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</si>
  <si>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</si>
  <si>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</si>
  <si>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</si>
  <si>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</si>
  <si>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直前２年度分（千円）</t>
    <rPh sb="0" eb="2">
      <t>チョクゼン</t>
    </rPh>
    <rPh sb="3" eb="5">
      <t>ネンド</t>
    </rPh>
    <rPh sb="5" eb="6">
      <t>ブン</t>
    </rPh>
    <rPh sb="7" eb="9">
      <t>センエン</t>
    </rPh>
    <phoneticPr fontId="6"/>
  </si>
  <si>
    <t>直前１年度分（千円）</t>
    <rPh sb="0" eb="2">
      <t>チョクゼン</t>
    </rPh>
    <rPh sb="3" eb="5">
      <t>ネンド</t>
    </rPh>
    <rPh sb="5" eb="6">
      <t>ブン</t>
    </rPh>
    <rPh sb="7" eb="9">
      <t>センエン</t>
    </rPh>
    <phoneticPr fontId="5"/>
  </si>
  <si>
    <t>から</t>
    <phoneticPr fontId="5"/>
  </si>
  <si>
    <t>まで</t>
    <phoneticPr fontId="5"/>
  </si>
  <si>
    <t>衛生</t>
  </si>
  <si>
    <t>電気</t>
  </si>
  <si>
    <t>建築積算</t>
  </si>
  <si>
    <t>交通量調査</t>
  </si>
  <si>
    <t>経済調査</t>
  </si>
  <si>
    <t>施工管理</t>
  </si>
  <si>
    <t>電気電子</t>
    <phoneticPr fontId="6"/>
  </si>
  <si>
    <t>暖冷房</t>
    <rPh sb="0" eb="1">
      <t>ダン</t>
    </rPh>
    <rPh sb="1" eb="3">
      <t>レイボウ</t>
    </rPh>
    <phoneticPr fontId="6"/>
  </si>
  <si>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</si>
  <si>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</si>
  <si>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</si>
  <si>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千円</t>
    <rPh sb="0" eb="2">
      <t>センエン</t>
    </rPh>
    <phoneticPr fontId="5"/>
  </si>
  <si>
    <t>直前２年度分の業務期間</t>
    <rPh sb="0" eb="2">
      <t>チョクゼン</t>
    </rPh>
    <rPh sb="3" eb="5">
      <t>ネンド</t>
    </rPh>
    <rPh sb="5" eb="6">
      <t>ブン</t>
    </rPh>
    <rPh sb="7" eb="9">
      <t>ギョウム</t>
    </rPh>
    <rPh sb="9" eb="11">
      <t>キカン</t>
    </rPh>
    <phoneticPr fontId="6"/>
  </si>
  <si>
    <t>直前１年度分の業務期間</t>
    <rPh sb="0" eb="2">
      <t>チョクゼン</t>
    </rPh>
    <rPh sb="3" eb="5">
      <t>ネンド</t>
    </rPh>
    <rPh sb="5" eb="6">
      <t>ブン</t>
    </rPh>
    <rPh sb="7" eb="9">
      <t>ギョウム</t>
    </rPh>
    <rPh sb="9" eb="11">
      <t>キカン</t>
    </rPh>
    <phoneticPr fontId="6"/>
  </si>
  <si>
    <t>人</t>
    <rPh sb="0" eb="1">
      <t>ニン</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</si>
  <si>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</si>
  <si>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</si>
  <si>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r>
      <t xml:space="preserve">測
量
</t>
    </r>
    <r>
      <rPr>
        <sz val="11"/>
        <color rgb="FFFF0000"/>
        <rFont val="ＭＳ ゴシック"/>
        <family val="3"/>
        <charset val="128"/>
      </rPr>
      <t>*1</t>
    </r>
    <rPh sb="0" eb="1">
      <t>ハカ</t>
    </rPh>
    <rPh sb="2" eb="3">
      <t>リョウ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</si>
  <si>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</si>
  <si>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</si>
  <si>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</si>
  <si>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</si>
  <si>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</si>
  <si>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</si>
  <si>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</si>
  <si>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補償コンサルタント業務</t>
    <rPh sb="0" eb="2">
      <t>ホショウ</t>
    </rPh>
    <rPh sb="9" eb="11">
      <t>ギョウム</t>
    </rPh>
    <phoneticPr fontId="6"/>
  </si>
  <si>
    <t>その他</t>
    <rPh sb="2" eb="3">
      <t>タ</t>
    </rPh>
    <phoneticPr fontId="6"/>
  </si>
  <si>
    <t>E.経営情報</t>
    <rPh sb="2" eb="4">
      <t>ケイエイ</t>
    </rPh>
    <rPh sb="4" eb="6">
      <t>ジョウホウ</t>
    </rPh>
    <phoneticPr fontId="5"/>
  </si>
  <si>
    <t>自己資本額</t>
    <rPh sb="0" eb="2">
      <t>ジコ</t>
    </rPh>
    <rPh sb="2" eb="4">
      <t>シホン</t>
    </rPh>
    <rPh sb="4" eb="5">
      <t>ガク</t>
    </rPh>
    <phoneticPr fontId="5"/>
  </si>
  <si>
    <t>区分</t>
    <rPh sb="0" eb="2">
      <t>クブン</t>
    </rPh>
    <phoneticPr fontId="5"/>
  </si>
  <si>
    <t>評価・換算差額等</t>
    <rPh sb="0" eb="2">
      <t>ヒョウカ</t>
    </rPh>
    <rPh sb="3" eb="5">
      <t>カンザン</t>
    </rPh>
    <rPh sb="5" eb="7">
      <t>サガク</t>
    </rPh>
    <rPh sb="7" eb="8">
      <t>トウ</t>
    </rPh>
    <phoneticPr fontId="6"/>
  </si>
  <si>
    <t>新株予約権</t>
    <phoneticPr fontId="5"/>
  </si>
  <si>
    <t>計(P)</t>
    <phoneticPr fontId="6"/>
  </si>
  <si>
    <t>損益計算書</t>
    <rPh sb="0" eb="2">
      <t>ソンエキ</t>
    </rPh>
    <rPh sb="2" eb="5">
      <t>ケイサンショ</t>
    </rPh>
    <phoneticPr fontId="5"/>
  </si>
  <si>
    <t>税引前当期利益(S)</t>
    <phoneticPr fontId="6"/>
  </si>
  <si>
    <t>貸借対照表</t>
    <rPh sb="0" eb="2">
      <t>タイシャク</t>
    </rPh>
    <rPh sb="2" eb="5">
      <t>タイショウヒョウ</t>
    </rPh>
    <phoneticPr fontId="5"/>
  </si>
  <si>
    <t>流動資産（千円）(m)</t>
    <rPh sb="0" eb="2">
      <t>リュウドウ</t>
    </rPh>
    <rPh sb="2" eb="4">
      <t>シサン</t>
    </rPh>
    <rPh sb="5" eb="7">
      <t>センエン</t>
    </rPh>
    <phoneticPr fontId="5"/>
  </si>
  <si>
    <t>流動負債（千円）(n)</t>
    <rPh sb="0" eb="2">
      <t>リュウドウ</t>
    </rPh>
    <rPh sb="2" eb="4">
      <t>フサイ</t>
    </rPh>
    <rPh sb="5" eb="7">
      <t>センエン</t>
    </rPh>
    <phoneticPr fontId="5"/>
  </si>
  <si>
    <t>固定資産（千円）(Q)</t>
    <rPh sb="0" eb="2">
      <t>コテイ</t>
    </rPh>
    <rPh sb="2" eb="4">
      <t>シサン</t>
    </rPh>
    <rPh sb="5" eb="7">
      <t>センエン</t>
    </rPh>
    <phoneticPr fontId="5"/>
  </si>
  <si>
    <t>総資本額（千円）(R)</t>
    <rPh sb="0" eb="1">
      <t>ソウ</t>
    </rPh>
    <rPh sb="1" eb="3">
      <t>シホン</t>
    </rPh>
    <rPh sb="3" eb="4">
      <t>ガク</t>
    </rPh>
    <rPh sb="5" eb="7">
      <t>センエン</t>
    </rPh>
    <phoneticPr fontId="5"/>
  </si>
  <si>
    <t>経営比率</t>
    <rPh sb="0" eb="2">
      <t>ケイエイ</t>
    </rPh>
    <rPh sb="2" eb="4">
      <t>ヒリツ</t>
    </rPh>
    <phoneticPr fontId="5"/>
  </si>
  <si>
    <t>自動計算されます。(小数点以下は四捨五入)</t>
    <rPh sb="0" eb="2">
      <t>ジドウ</t>
    </rPh>
    <rPh sb="2" eb="4">
      <t>ケイサン</t>
    </rPh>
    <rPh sb="10" eb="13">
      <t>ショウスウテン</t>
    </rPh>
    <rPh sb="13" eb="15">
      <t>イカ</t>
    </rPh>
    <rPh sb="16" eb="20">
      <t>シシャゴニュウ</t>
    </rPh>
    <phoneticPr fontId="6"/>
  </si>
  <si>
    <t>総資本純利益率</t>
    <phoneticPr fontId="6"/>
  </si>
  <si>
    <t>%</t>
    <phoneticPr fontId="6"/>
  </si>
  <si>
    <t>流動比率</t>
    <rPh sb="0" eb="2">
      <t>リュウドウ</t>
    </rPh>
    <rPh sb="2" eb="4">
      <t>ヒリツ</t>
    </rPh>
    <phoneticPr fontId="5"/>
  </si>
  <si>
    <t>自己資本固定比率</t>
    <rPh sb="0" eb="2">
      <t>ジコ</t>
    </rPh>
    <rPh sb="2" eb="4">
      <t>シホン</t>
    </rPh>
    <rPh sb="4" eb="6">
      <t>コテイ</t>
    </rPh>
    <rPh sb="6" eb="8">
      <t>ヒリツ</t>
    </rPh>
    <phoneticPr fontId="5"/>
  </si>
  <si>
    <t>規格</t>
    <rPh sb="0" eb="2">
      <t>キカク</t>
    </rPh>
    <phoneticPr fontId="6"/>
  </si>
  <si>
    <t>認証番号</t>
    <phoneticPr fontId="5"/>
  </si>
  <si>
    <t>ISO9001認定</t>
    <rPh sb="7" eb="9">
      <t>ニンテイ</t>
    </rPh>
    <phoneticPr fontId="6"/>
  </si>
  <si>
    <t>ISO14001認定</t>
    <rPh sb="8" eb="10">
      <t>ニンテイ</t>
    </rPh>
    <phoneticPr fontId="6"/>
  </si>
  <si>
    <t>不動産鑑定士</t>
  </si>
  <si>
    <t>地質</t>
    <phoneticPr fontId="6"/>
  </si>
  <si>
    <t>農業土木</t>
    <phoneticPr fontId="6"/>
  </si>
  <si>
    <t>森林土木</t>
    <phoneticPr fontId="6"/>
  </si>
  <si>
    <t>水産土木</t>
    <phoneticPr fontId="6"/>
  </si>
  <si>
    <t>電力土木</t>
    <phoneticPr fontId="6"/>
  </si>
  <si>
    <t>道路</t>
    <phoneticPr fontId="6"/>
  </si>
  <si>
    <t>鉄道</t>
    <phoneticPr fontId="6"/>
  </si>
  <si>
    <t>下水道</t>
    <phoneticPr fontId="6"/>
  </si>
  <si>
    <t>構造設計一級建築士</t>
  </si>
  <si>
    <t>設備設計一級建築士</t>
  </si>
  <si>
    <t>一級建築士</t>
  </si>
  <si>
    <t>二級建築士</t>
  </si>
  <si>
    <t>建築設備士</t>
  </si>
  <si>
    <t>建築積算士（建築積算資格者）</t>
  </si>
  <si>
    <t>一級土木施工管理技士</t>
  </si>
  <si>
    <t>二級土木施工管理技士</t>
  </si>
  <si>
    <t>測量士</t>
  </si>
  <si>
    <t>測量士補</t>
  </si>
  <si>
    <t>環境計量士</t>
  </si>
  <si>
    <t>地質調査</t>
    <rPh sb="0" eb="2">
      <t>チシツ</t>
    </rPh>
    <rPh sb="2" eb="4">
      <t>チョウサ</t>
    </rPh>
    <phoneticPr fontId="2"/>
  </si>
  <si>
    <t>技術士</t>
    <rPh sb="0" eb="2">
      <t>ギジュツ</t>
    </rPh>
    <rPh sb="2" eb="3">
      <t>シ</t>
    </rPh>
    <phoneticPr fontId="5"/>
  </si>
  <si>
    <t>第一種電気主任技術者</t>
    <rPh sb="0" eb="1">
      <t>ダイ</t>
    </rPh>
    <rPh sb="2" eb="3">
      <t>シュ</t>
    </rPh>
    <rPh sb="3" eb="5">
      <t>デンキ</t>
    </rPh>
    <rPh sb="5" eb="7">
      <t>シュニン</t>
    </rPh>
    <rPh sb="7" eb="9">
      <t>ギジュツ</t>
    </rPh>
    <rPh sb="9" eb="10">
      <t>シャ</t>
    </rPh>
    <phoneticPr fontId="8"/>
  </si>
  <si>
    <t>伝送交換主任技術者</t>
    <rPh sb="0" eb="2">
      <t>デンソウ</t>
    </rPh>
    <rPh sb="2" eb="4">
      <t>コウカン</t>
    </rPh>
    <rPh sb="4" eb="6">
      <t>シュニン</t>
    </rPh>
    <rPh sb="6" eb="8">
      <t>ギジュツ</t>
    </rPh>
    <rPh sb="8" eb="9">
      <t>シャ</t>
    </rPh>
    <phoneticPr fontId="8"/>
  </si>
  <si>
    <t>線路主任技術者</t>
    <rPh sb="0" eb="2">
      <t>センロ</t>
    </rPh>
    <rPh sb="2" eb="4">
      <t>シュニン</t>
    </rPh>
    <rPh sb="4" eb="7">
      <t>ギジュツシャ</t>
    </rPh>
    <phoneticPr fontId="8"/>
  </si>
  <si>
    <t>地質調査技士</t>
    <rPh sb="0" eb="2">
      <t>チシツ</t>
    </rPh>
    <rPh sb="2" eb="4">
      <t>チョウサ</t>
    </rPh>
    <rPh sb="4" eb="6">
      <t>ギシ</t>
    </rPh>
    <phoneticPr fontId="8"/>
  </si>
  <si>
    <t>補償業務管理士</t>
    <rPh sb="0" eb="2">
      <t>ホショウ</t>
    </rPh>
    <rPh sb="2" eb="4">
      <t>ギョウム</t>
    </rPh>
    <rPh sb="4" eb="7">
      <t>カンリシ</t>
    </rPh>
    <phoneticPr fontId="8"/>
  </si>
  <si>
    <t>公共用地経験者</t>
    <rPh sb="0" eb="2">
      <t>コウキョウ</t>
    </rPh>
    <rPh sb="2" eb="4">
      <t>ヨウチ</t>
    </rPh>
    <rPh sb="4" eb="7">
      <t>ケイケンシャ</t>
    </rPh>
    <phoneticPr fontId="8"/>
  </si>
  <si>
    <t>司法書士</t>
    <rPh sb="0" eb="2">
      <t>シホウ</t>
    </rPh>
    <rPh sb="2" eb="4">
      <t>ショシ</t>
    </rPh>
    <phoneticPr fontId="8"/>
  </si>
  <si>
    <t>テクリスの企業ID</t>
    <rPh sb="5" eb="7">
      <t>キギョウ</t>
    </rPh>
    <phoneticPr fontId="5"/>
  </si>
  <si>
    <t>測量調査設計業務実績情報システム(テクリス)における企業IDを入力してください。</t>
    <rPh sb="31" eb="33">
      <t>ニュウリョク</t>
    </rPh>
    <phoneticPr fontId="6"/>
  </si>
  <si>
    <t>PUBDISの会社コード</t>
    <rPh sb="7" eb="9">
      <t>カイシャ</t>
    </rPh>
    <phoneticPr fontId="5"/>
  </si>
  <si>
    <t>公共建築設計者情報システム(PUBDIS)における会社コードを入力してください。</t>
    <rPh sb="0" eb="2">
      <t>コウキョウ</t>
    </rPh>
    <rPh sb="2" eb="4">
      <t>ケンチク</t>
    </rPh>
    <rPh sb="4" eb="6">
      <t>セッケイ</t>
    </rPh>
    <rPh sb="6" eb="7">
      <t>シャ</t>
    </rPh>
    <rPh sb="7" eb="9">
      <t>ジョウホウ</t>
    </rPh>
    <rPh sb="25" eb="27">
      <t>カイシャ</t>
    </rPh>
    <rPh sb="31" eb="33">
      <t>ニュウリョク</t>
    </rPh>
    <phoneticPr fontId="6"/>
  </si>
  <si>
    <t>希望</t>
    <rPh sb="0" eb="2">
      <t>キボウ</t>
    </rPh>
    <phoneticPr fontId="5"/>
  </si>
  <si>
    <t>登録事業名</t>
    <rPh sb="0" eb="2">
      <t>トウロク</t>
    </rPh>
    <rPh sb="2" eb="4">
      <t>ジギョウ</t>
    </rPh>
    <rPh sb="4" eb="5">
      <t>メイ</t>
    </rPh>
    <phoneticPr fontId="5"/>
  </si>
  <si>
    <t>測量一般</t>
    <phoneticPr fontId="6"/>
  </si>
  <si>
    <t>測量業者</t>
    <rPh sb="0" eb="2">
      <t>ソクリョウ</t>
    </rPh>
    <rPh sb="2" eb="4">
      <t>ギョウシャ</t>
    </rPh>
    <phoneticPr fontId="5"/>
  </si>
  <si>
    <t>地図の調整</t>
    <phoneticPr fontId="6"/>
  </si>
  <si>
    <t>航空測量</t>
    <phoneticPr fontId="6"/>
  </si>
  <si>
    <r>
      <t>建築一般</t>
    </r>
    <r>
      <rPr>
        <sz val="11"/>
        <color rgb="FFFF0000"/>
        <rFont val="ＭＳ ゴシック"/>
        <family val="3"/>
        <charset val="128"/>
      </rPr>
      <t>*2</t>
    </r>
    <phoneticPr fontId="6"/>
  </si>
  <si>
    <t>建築士事務所</t>
    <rPh sb="0" eb="2">
      <t>ケンチク</t>
    </rPh>
    <rPh sb="2" eb="3">
      <t>シ</t>
    </rPh>
    <rPh sb="3" eb="5">
      <t>ジム</t>
    </rPh>
    <rPh sb="5" eb="6">
      <t>ショ</t>
    </rPh>
    <phoneticPr fontId="5"/>
  </si>
  <si>
    <t>機械積算</t>
    <rPh sb="0" eb="2">
      <t>キカイ</t>
    </rPh>
    <phoneticPr fontId="14"/>
  </si>
  <si>
    <t>電気積算</t>
    <phoneticPr fontId="6"/>
  </si>
  <si>
    <t>調査</t>
    <phoneticPr fontId="6"/>
  </si>
  <si>
    <t>耐震診断</t>
    <rPh sb="0" eb="2">
      <t>タイシン</t>
    </rPh>
    <rPh sb="2" eb="4">
      <t>シンダン</t>
    </rPh>
    <phoneticPr fontId="5"/>
  </si>
  <si>
    <t>地区計画及び地域計画</t>
    <rPh sb="0" eb="2">
      <t>チク</t>
    </rPh>
    <rPh sb="2" eb="4">
      <t>ケイカク</t>
    </rPh>
    <rPh sb="4" eb="5">
      <t>オヨ</t>
    </rPh>
    <rPh sb="6" eb="8">
      <t>チイキ</t>
    </rPh>
    <rPh sb="8" eb="10">
      <t>ケイカク</t>
    </rPh>
    <phoneticPr fontId="5"/>
  </si>
  <si>
    <t>建設コンサルタント</t>
    <rPh sb="0" eb="2">
      <t>ケンセツ</t>
    </rPh>
    <phoneticPr fontId="5"/>
  </si>
  <si>
    <t>環境調査</t>
  </si>
  <si>
    <t>分析・解析</t>
    <rPh sb="0" eb="2">
      <t>ブンセキ</t>
    </rPh>
    <rPh sb="3" eb="5">
      <t>カイセキ</t>
    </rPh>
    <phoneticPr fontId="4"/>
  </si>
  <si>
    <t>宅地造成</t>
    <phoneticPr fontId="4"/>
  </si>
  <si>
    <t>電算関係</t>
    <phoneticPr fontId="4"/>
  </si>
  <si>
    <t>計算業務</t>
    <rPh sb="2" eb="4">
      <t>ギョウム</t>
    </rPh>
    <phoneticPr fontId="4"/>
  </si>
  <si>
    <t>資料等整理</t>
    <phoneticPr fontId="4"/>
  </si>
  <si>
    <t>地質調査業者</t>
    <rPh sb="0" eb="2">
      <t>チシツ</t>
    </rPh>
    <rPh sb="2" eb="4">
      <t>チョウサ</t>
    </rPh>
    <rPh sb="4" eb="6">
      <t>ギョウシャ</t>
    </rPh>
    <phoneticPr fontId="5"/>
  </si>
  <si>
    <t>補償コンサルタント</t>
    <rPh sb="0" eb="2">
      <t>ホショウ</t>
    </rPh>
    <phoneticPr fontId="5"/>
  </si>
  <si>
    <t>不動産鑑定業者</t>
    <rPh sb="0" eb="3">
      <t>フドウサン</t>
    </rPh>
    <rPh sb="3" eb="5">
      <t>カンテイ</t>
    </rPh>
    <rPh sb="5" eb="7">
      <t>ギョウシャ</t>
    </rPh>
    <phoneticPr fontId="5"/>
  </si>
  <si>
    <t>土地家屋調査士</t>
    <rPh sb="0" eb="2">
      <t>トチ</t>
    </rPh>
    <rPh sb="2" eb="4">
      <t>カオク</t>
    </rPh>
    <rPh sb="4" eb="7">
      <t>チョウサシ</t>
    </rPh>
    <phoneticPr fontId="5"/>
  </si>
  <si>
    <t>*1</t>
    <phoneticPr fontId="6"/>
  </si>
  <si>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</si>
  <si>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*2</t>
    <phoneticPr fontId="6"/>
  </si>
  <si>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</si>
  <si>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*3</t>
    <phoneticPr fontId="6"/>
  </si>
  <si>
    <t>*4</t>
    <phoneticPr fontId="6"/>
  </si>
  <si>
    <t>不動産の鑑定評価に関する法律第22条の登録がなければ希望することはできません。</t>
    <rPh sb="0" eb="3">
      <t>フドウサン</t>
    </rPh>
    <rPh sb="4" eb="6">
      <t>カンテイ</t>
    </rPh>
    <rPh sb="6" eb="8">
      <t>ヒョウカ</t>
    </rPh>
    <rPh sb="9" eb="10">
      <t>カン</t>
    </rPh>
    <rPh sb="12" eb="14">
      <t>ホウリツ</t>
    </rPh>
    <rPh sb="14" eb="15">
      <t>ダイ</t>
    </rPh>
    <rPh sb="17" eb="18">
      <t>ジョウ</t>
    </rPh>
    <rPh sb="19" eb="21">
      <t>トウロク</t>
    </rPh>
    <rPh sb="26" eb="28">
      <t>キボウ</t>
    </rPh>
    <phoneticPr fontId="6"/>
  </si>
  <si>
    <t>意匠</t>
    <phoneticPr fontId="6"/>
  </si>
  <si>
    <t>構造</t>
    <phoneticPr fontId="6"/>
  </si>
  <si>
    <t>河川砂防及び海岸</t>
    <phoneticPr fontId="6"/>
  </si>
  <si>
    <t>港湾及び空港</t>
    <phoneticPr fontId="6"/>
  </si>
  <si>
    <t>廃棄物</t>
    <phoneticPr fontId="6"/>
  </si>
  <si>
    <t>造園</t>
    <phoneticPr fontId="6"/>
  </si>
  <si>
    <t>都市計画及び地方計画</t>
    <rPh sb="2" eb="4">
      <t>ケイカク</t>
    </rPh>
    <phoneticPr fontId="6"/>
  </si>
  <si>
    <t>土質及び基礎</t>
    <phoneticPr fontId="6"/>
  </si>
  <si>
    <t>鋼構造物及びコンクリート</t>
    <rPh sb="3" eb="4">
      <t>ブツ</t>
    </rPh>
    <phoneticPr fontId="6"/>
  </si>
  <si>
    <t>トンネル</t>
    <phoneticPr fontId="6"/>
  </si>
  <si>
    <t>施工計画、施工設備及び積算</t>
    <phoneticPr fontId="6"/>
  </si>
  <si>
    <t>建設環境</t>
    <phoneticPr fontId="6"/>
  </si>
  <si>
    <t>建設機械</t>
    <rPh sb="0" eb="2">
      <t>ケンセツ</t>
    </rPh>
    <rPh sb="2" eb="4">
      <t>キカイ</t>
    </rPh>
    <phoneticPr fontId="6"/>
  </si>
  <si>
    <t>土地調査</t>
    <phoneticPr fontId="6"/>
  </si>
  <si>
    <t>土地評価</t>
    <phoneticPr fontId="6"/>
  </si>
  <si>
    <t>物件</t>
    <phoneticPr fontId="6"/>
  </si>
  <si>
    <t>機械工作物</t>
    <phoneticPr fontId="6"/>
  </si>
  <si>
    <t>事業損失</t>
    <phoneticPr fontId="6"/>
  </si>
  <si>
    <t>補償関連</t>
    <phoneticPr fontId="6"/>
  </si>
  <si>
    <t>総合補償</t>
    <phoneticPr fontId="6"/>
  </si>
  <si>
    <t>建
築関係建設コンサルタント業務</t>
    <rPh sb="0" eb="1">
      <t>ケン</t>
    </rPh>
    <rPh sb="2" eb="3">
      <t>チク</t>
    </rPh>
    <rPh sb="3" eb="5">
      <t>カンケイ</t>
    </rPh>
    <rPh sb="5" eb="7">
      <t>ケンセツ</t>
    </rPh>
    <rPh sb="14" eb="16">
      <t>ギョウム</t>
    </rPh>
    <phoneticPr fontId="6"/>
  </si>
  <si>
    <t>土
木関係建設コンサルタント業務</t>
    <rPh sb="0" eb="1">
      <t>ツチ</t>
    </rPh>
    <rPh sb="2" eb="3">
      <t>モク</t>
    </rPh>
    <rPh sb="3" eb="5">
      <t>カンケイ</t>
    </rPh>
    <rPh sb="5" eb="7">
      <t>ケンセツ</t>
    </rPh>
    <rPh sb="14" eb="16">
      <t>ギョウム</t>
    </rPh>
    <phoneticPr fontId="5"/>
  </si>
  <si>
    <t>補
償
コンサルタント業務</t>
    <rPh sb="11" eb="13">
      <t>ギョウム</t>
    </rPh>
    <phoneticPr fontId="5"/>
  </si>
  <si>
    <t>営業・特殊補償</t>
    <phoneticPr fontId="4"/>
  </si>
  <si>
    <r>
      <t>不動産鑑定</t>
    </r>
    <r>
      <rPr>
        <sz val="11"/>
        <color rgb="FFFF0000"/>
        <rFont val="ＭＳ ゴシック"/>
        <family val="3"/>
        <charset val="128"/>
      </rPr>
      <t>*4</t>
    </r>
    <rPh sb="3" eb="5">
      <t>カンテイ</t>
    </rPh>
    <phoneticPr fontId="5"/>
  </si>
  <si>
    <t>ISO27001認定</t>
    <rPh sb="8" eb="10">
      <t>ニンテイ</t>
    </rPh>
    <phoneticPr fontId="6"/>
  </si>
  <si>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</si>
  <si>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</si>
  <si>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</si>
  <si>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</si>
  <si>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創業</t>
    <rPh sb="0" eb="2">
      <t>ソウギョウ</t>
    </rPh>
    <phoneticPr fontId="6"/>
  </si>
  <si>
    <t>年</t>
    <rPh sb="0" eb="1">
      <t>ネン</t>
    </rPh>
    <phoneticPr fontId="6"/>
  </si>
  <si>
    <t>から</t>
    <phoneticPr fontId="6"/>
  </si>
  <si>
    <t>まで</t>
    <phoneticPr fontId="6"/>
  </si>
  <si>
    <t>常勤職員の数</t>
    <rPh sb="0" eb="2">
      <t>ジョウキン</t>
    </rPh>
    <rPh sb="2" eb="4">
      <t>ショクイン</t>
    </rPh>
    <rPh sb="5" eb="6">
      <t>カズ</t>
    </rPh>
    <phoneticPr fontId="5"/>
  </si>
  <si>
    <t>登録の有無</t>
    <rPh sb="0" eb="2">
      <t>トウロク</t>
    </rPh>
    <rPh sb="3" eb="5">
      <t>ウム</t>
    </rPh>
    <phoneticPr fontId="5"/>
  </si>
  <si>
    <t>工事監理（建築）</t>
    <rPh sb="2" eb="4">
      <t>カンリ</t>
    </rPh>
    <phoneticPr fontId="4"/>
  </si>
  <si>
    <t>工事監理（電気）</t>
    <rPh sb="2" eb="4">
      <t>カンリ</t>
    </rPh>
    <phoneticPr fontId="4"/>
  </si>
  <si>
    <t>工事監理（機械）</t>
    <rPh sb="2" eb="4">
      <t>カンリ</t>
    </rPh>
    <phoneticPr fontId="4"/>
  </si>
  <si>
    <r>
      <t>地質調査</t>
    </r>
    <r>
      <rPr>
        <sz val="11"/>
        <color rgb="FFFF0000"/>
        <rFont val="ＭＳ ゴシック"/>
        <family val="3"/>
        <charset val="128"/>
      </rPr>
      <t>*3</t>
    </r>
    <rPh sb="0" eb="2">
      <t>チシツ</t>
    </rPh>
    <rPh sb="2" eb="4">
      <t>チョウサ</t>
    </rPh>
    <phoneticPr fontId="5"/>
  </si>
  <si>
    <r>
      <t>登記手続等</t>
    </r>
    <r>
      <rPr>
        <sz val="11"/>
        <color rgb="FFFF0000"/>
        <rFont val="ＭＳ ゴシック"/>
        <family val="3"/>
        <charset val="128"/>
      </rPr>
      <t>*5</t>
    </r>
    <rPh sb="0" eb="2">
      <t>トウキ</t>
    </rPh>
    <rPh sb="2" eb="4">
      <t>テツヅ</t>
    </rPh>
    <rPh sb="4" eb="5">
      <t>トウ</t>
    </rPh>
    <phoneticPr fontId="0"/>
  </si>
  <si>
    <t>地質調査業者の登録が必要です。</t>
    <rPh sb="0" eb="2">
      <t>チシツ</t>
    </rPh>
    <rPh sb="2" eb="4">
      <t>チョウサ</t>
    </rPh>
    <rPh sb="4" eb="6">
      <t>ギョウシャ</t>
    </rPh>
    <rPh sb="7" eb="9">
      <t>トウロク</t>
    </rPh>
    <rPh sb="10" eb="12">
      <t>ヒツヨウ</t>
    </rPh>
    <phoneticPr fontId="6"/>
  </si>
  <si>
    <t>*5</t>
    <phoneticPr fontId="6"/>
  </si>
  <si>
    <t>司法書士の登録が必要です。</t>
    <rPh sb="0" eb="2">
      <t>シホウ</t>
    </rPh>
    <rPh sb="2" eb="4">
      <t>ショシ</t>
    </rPh>
    <rPh sb="5" eb="7">
      <t>トウロク</t>
    </rPh>
    <rPh sb="8" eb="10">
      <t>ヒツヨウ</t>
    </rPh>
    <phoneticPr fontId="6"/>
  </si>
  <si>
    <t>司法書士</t>
    <rPh sb="0" eb="2">
      <t>シホウ</t>
    </rPh>
    <rPh sb="2" eb="4">
      <t>ショシ</t>
    </rPh>
    <phoneticPr fontId="5"/>
  </si>
  <si>
    <t>鏡野町 入札参加資格審査申請書【測量・建設コンサル】</t>
    <rPh sb="0" eb="2">
      <t>カガミノ</t>
    </rPh>
    <rPh sb="2" eb="3">
      <t>チョウ</t>
    </rPh>
    <rPh sb="4" eb="6">
      <t>ニュウサツ</t>
    </rPh>
    <rPh sb="6" eb="8">
      <t>サンカ</t>
    </rPh>
    <rPh sb="8" eb="10">
      <t>シカク</t>
    </rPh>
    <rPh sb="10" eb="12">
      <t>シンサ</t>
    </rPh>
    <rPh sb="12" eb="15">
      <t>シンセイショ</t>
    </rPh>
    <rPh sb="16" eb="18">
      <t>ソクリョウ</t>
    </rPh>
    <rPh sb="19" eb="21">
      <t>ケンセツ</t>
    </rPh>
    <phoneticPr fontId="5"/>
  </si>
  <si>
    <t>A.主たる営業所(本社)情報</t>
    <rPh sb="2" eb="3">
      <t>シュ</t>
    </rPh>
    <rPh sb="5" eb="8">
      <t>エイギョウショ</t>
    </rPh>
    <rPh sb="9" eb="11">
      <t>ホンシャ</t>
    </rPh>
    <rPh sb="12" eb="14">
      <t>ジョウホウ</t>
    </rPh>
    <phoneticPr fontId="5"/>
  </si>
  <si>
    <t>コンサル</t>
  </si>
  <si>
    <t>B.契約する営業所情報</t>
    <rPh sb="2" eb="4">
      <t>ケイヤク</t>
    </rPh>
    <rPh sb="6" eb="9">
      <t>エイギョウショ</t>
    </rPh>
    <rPh sb="9" eb="11">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</si>
  <si>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</si>
  <si>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</si>
  <si>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</si>
  <si>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決算情報等を入力してください。</t>
    <rPh sb="0" eb="2">
      <t>ケッサン</t>
    </rPh>
    <rPh sb="2" eb="4">
      <t>ジョウホウ</t>
    </rPh>
    <rPh sb="4" eb="5">
      <t>トウ</t>
    </rPh>
    <rPh sb="6" eb="8">
      <t>ニュウリョク</t>
    </rPh>
    <phoneticPr fontId="5"/>
  </si>
  <si>
    <t>直前決算期（千円）</t>
    <rPh sb="0" eb="2">
      <t>チョクゼン</t>
    </rPh>
    <rPh sb="2" eb="4">
      <t>ケッサン</t>
    </rPh>
    <rPh sb="4" eb="5">
      <t>キ</t>
    </rPh>
    <rPh sb="6" eb="8">
      <t>センエン</t>
    </rPh>
    <phoneticPr fontId="6"/>
  </si>
  <si>
    <t>　※S/R×100</t>
    <phoneticPr fontId="5"/>
  </si>
  <si>
    <t>　※m/n×100</t>
    <phoneticPr fontId="5"/>
  </si>
  <si>
    <t>　※P/Q×100</t>
    <phoneticPr fontId="5"/>
  </si>
  <si>
    <t>転(廃)業の期間</t>
    <phoneticPr fontId="5"/>
  </si>
  <si>
    <t>休業期間又は</t>
    <rPh sb="0" eb="2">
      <t>キュウギョウ</t>
    </rPh>
    <rPh sb="2" eb="4">
      <t>キカン</t>
    </rPh>
    <rPh sb="4" eb="5">
      <t>マタ</t>
    </rPh>
    <phoneticPr fontId="6"/>
  </si>
  <si>
    <t>技術職員数</t>
    <rPh sb="0" eb="2">
      <t>ギジュツ</t>
    </rPh>
    <rPh sb="2" eb="4">
      <t>ショクイン</t>
    </rPh>
    <rPh sb="4" eb="5">
      <t>スウ</t>
    </rPh>
    <phoneticPr fontId="5"/>
  </si>
  <si>
    <t>事務職員数</t>
    <rPh sb="0" eb="2">
      <t>ジム</t>
    </rPh>
    <rPh sb="2" eb="4">
      <t>ショクイン</t>
    </rPh>
    <phoneticPr fontId="5"/>
  </si>
  <si>
    <t>その他職員数</t>
    <phoneticPr fontId="6"/>
  </si>
  <si>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</si>
  <si>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</si>
  <si>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申請する業種の実績高を直前2年の決算情報等から入力してください。</t>
    <rPh sb="11" eb="13">
      <t>チョクゼン</t>
    </rPh>
    <rPh sb="14" eb="15">
      <t>ネン</t>
    </rPh>
    <rPh sb="16" eb="18">
      <t>ケッサン</t>
    </rPh>
    <rPh sb="18" eb="20">
      <t>ジョウホウ</t>
    </rPh>
    <rPh sb="20" eb="21">
      <t>トウ</t>
    </rPh>
    <rPh sb="23" eb="25">
      <t>ニュウリョク</t>
    </rPh>
    <phoneticPr fontId="5"/>
  </si>
  <si>
    <t>人数</t>
    <rPh sb="0" eb="2">
      <t>ニンズウ</t>
    </rPh>
    <phoneticPr fontId="6"/>
  </si>
  <si>
    <t>総合技術監理部門（地質を除く対象科目）</t>
    <rPh sb="0" eb="2">
      <t>ソウゴウ</t>
    </rPh>
    <rPh sb="2" eb="4">
      <t>ギジュツ</t>
    </rPh>
    <rPh sb="6" eb="8">
      <t>ブモン</t>
    </rPh>
    <rPh sb="9" eb="11">
      <t>チシツ</t>
    </rPh>
    <rPh sb="12" eb="13">
      <t>ノゾ</t>
    </rPh>
    <rPh sb="14" eb="16">
      <t>タイショウ</t>
    </rPh>
    <rPh sb="16" eb="18">
      <t>カモク</t>
    </rPh>
    <phoneticPr fontId="2"/>
  </si>
  <si>
    <t>総合技術監理部門（地質調査）</t>
    <rPh sb="0" eb="2">
      <t>ソウゴウ</t>
    </rPh>
    <rPh sb="2" eb="4">
      <t>ギジュツ</t>
    </rPh>
    <rPh sb="6" eb="8">
      <t>ブモン</t>
    </rPh>
    <rPh sb="9" eb="11">
      <t>チシツ</t>
    </rPh>
    <rPh sb="11" eb="13">
      <t>チョウサ</t>
    </rPh>
    <phoneticPr fontId="2"/>
  </si>
  <si>
    <t>土地家屋調査士</t>
    <rPh sb="0" eb="2">
      <t>トチ</t>
    </rPh>
    <rPh sb="2" eb="4">
      <t>カオク</t>
    </rPh>
    <rPh sb="4" eb="7">
      <t>チョウサシ</t>
    </rPh>
    <phoneticPr fontId="8"/>
  </si>
  <si>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</si>
  <si>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</si>
  <si>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</si>
  <si>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</si>
  <si>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</si>
  <si>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リストから選択してください。</t>
    <phoneticPr fontId="5"/>
  </si>
  <si>
    <t>受任者役職</t>
    <rPh sb="0" eb="3">
      <t>ジュニンシャ</t>
    </rPh>
    <phoneticPr fontId="6"/>
  </si>
  <si>
    <t>受任者氏名カナ</t>
    <rPh sb="3" eb="5">
      <t>シメイ</t>
    </rPh>
    <phoneticPr fontId="6"/>
  </si>
  <si>
    <t>受任者氏名</t>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</si>
  <si>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</si>
  <si>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D.行政書士情報</t>
    <rPh sb="2" eb="6">
      <t>ギョウセイショシ</t>
    </rPh>
    <rPh sb="6" eb="8">
      <t>ジョウホウ</t>
    </rPh>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</si>
  <si>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</si>
  <si>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</si>
  <si>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6"/>
  </si>
  <si>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</si>
  <si>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</si>
  <si>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</si>
  <si>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</si>
  <si>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</si>
  <si>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株主資本</t>
    <rPh sb="0" eb="2">
      <t>カブヌシ</t>
    </rPh>
    <rPh sb="2" eb="4">
      <t>シホン</t>
    </rPh>
    <phoneticPr fontId="6"/>
  </si>
  <si>
    <t>　(うち外国資本)</t>
    <phoneticPr fontId="5"/>
  </si>
  <si>
    <t>ISO</t>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</si>
  <si>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</si>
  <si>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</si>
  <si>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しない</t>
  </si>
  <si>
    <t>H.業種情報</t>
    <rPh sb="2" eb="4">
      <t>ギョウシュ</t>
    </rPh>
    <rPh sb="4" eb="6">
      <t>ジョウホウ</t>
    </rPh>
    <phoneticPr fontId="5"/>
  </si>
  <si>
    <t>直前2ヶ年間の平均実績高（千円）</t>
    <rPh sb="0" eb="2">
      <t>チョクゼン</t>
    </rPh>
    <rPh sb="4" eb="5">
      <t>ネン</t>
    </rPh>
    <rPh sb="5" eb="6">
      <t>カン</t>
    </rPh>
    <rPh sb="7" eb="9">
      <t>ヘイキン</t>
    </rPh>
    <rPh sb="9" eb="11">
      <t>ジッセキ</t>
    </rPh>
    <rPh sb="11" eb="12">
      <t>ダカ</t>
    </rPh>
    <rPh sb="13" eb="15">
      <t>センエン</t>
    </rPh>
    <phoneticPr fontId="5"/>
  </si>
  <si>
    <t>*1「役職員等」は「合計」の内数です。</t>
    <rPh sb="10" eb="12">
      <t>ゴウケイ</t>
    </rPh>
    <phoneticPr fontId="5"/>
  </si>
  <si>
    <t>例)10　営業年数を入力してください。創業から申請日まで（組織変更、合併等による期間の通算可）。
１年に満たない場合は0を入力してください。</t>
    <phoneticPr fontId="5"/>
  </si>
  <si>
    <t>業務区分・部門</t>
    <phoneticPr fontId="5"/>
  </si>
  <si>
    <t>資格種類</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</si>
  <si>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</si>
  <si>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</si>
  <si>
    <t>例)0000-00-0000　半角の数字とハイフンで入力してください。</t>
    <phoneticPr fontId="5"/>
  </si>
  <si>
    <t>例)カブシキガイシャスズキグミ　オカヤマエイギョウショ
正式名称を全角カタカナで入力してください。支店・営業所名は、１文字空けて入力してください。</t>
    <phoneticPr fontId="5"/>
  </si>
  <si>
    <t>例)株式会社鈴木組　岡山営業所
正式名称で入力してください。支店・営業所名は、１文字空けて入力してください。</t>
    <phoneticPr fontId="5"/>
  </si>
  <si>
    <t>例)所長　正式名称で入力してください。</t>
    <rPh sb="10" eb="12">
      <t>ニュウリョク</t>
    </rPh>
    <phoneticPr fontId="5"/>
  </si>
  <si>
    <t>例)平成15、嘉永元　創業年を入力してください。</t>
    <rPh sb="11" eb="13">
      <t>ソウギョウ</t>
    </rPh>
    <rPh sb="13" eb="14">
      <t>トシ</t>
    </rPh>
    <rPh sb="15" eb="17">
      <t>ニュウリョク</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</si>
  <si>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</si>
  <si>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業務を希望する場合、希望、登録の有無、登録番号、登録年月日欄を入力してください。
希望、登録の有無欄はリストから選択してください。</t>
    <rPh sb="0" eb="2">
      <t>ギョウム</t>
    </rPh>
    <rPh sb="3" eb="5">
      <t>キボウ</t>
    </rPh>
    <rPh sb="7" eb="9">
      <t>バアイ</t>
    </rPh>
    <rPh sb="10" eb="12">
      <t>キボウ</t>
    </rPh>
    <rPh sb="13" eb="15">
      <t>トウロク</t>
    </rPh>
    <rPh sb="16" eb="18">
      <t>ウム</t>
    </rPh>
    <rPh sb="19" eb="21">
      <t>トウロク</t>
    </rPh>
    <rPh sb="21" eb="23">
      <t>バンゴウ</t>
    </rPh>
    <rPh sb="24" eb="26">
      <t>トウロク</t>
    </rPh>
    <rPh sb="26" eb="29">
      <t>ネンガッピ</t>
    </rPh>
    <rPh sb="29" eb="30">
      <t>ラン</t>
    </rPh>
    <rPh sb="31" eb="33">
      <t>ニュウリョク</t>
    </rPh>
    <rPh sb="44" eb="46">
      <t>トウロク</t>
    </rPh>
    <rPh sb="47" eb="49">
      <t>ウム</t>
    </rPh>
    <phoneticPr fontId="6"/>
  </si>
  <si>
    <t>上水道及び工業用水道</t>
    <rPh sb="9" eb="10">
      <t>ミチ</t>
    </rPh>
    <phoneticPr fontId="4"/>
  </si>
  <si>
    <t>現組織への変更年月日</t>
    <rPh sb="0" eb="1">
      <t>ゲン</t>
    </rPh>
    <rPh sb="1" eb="3">
      <t>ソシキ</t>
    </rPh>
    <rPh sb="5" eb="7">
      <t>ヘンコウ</t>
    </rPh>
    <rPh sb="7" eb="10">
      <t>ネンガッピ</t>
    </rPh>
    <phoneticPr fontId="6"/>
  </si>
  <si>
    <t>合計</t>
    <rPh sb="0" eb="2">
      <t>ゴウケイ</t>
    </rPh>
    <phoneticPr fontId="6"/>
  </si>
  <si>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</si>
  <si>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</si>
  <si>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</si>
  <si>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</si>
  <si>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</si>
  <si>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</si>
  <si>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</si>
  <si>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</si>
  <si>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情報工学部門</t>
    <rPh sb="0" eb="2">
      <t>ジョウホウ</t>
    </rPh>
    <rPh sb="2" eb="4">
      <t>コウガク</t>
    </rPh>
    <rPh sb="4" eb="6">
      <t>ブモン</t>
    </rPh>
    <phoneticPr fontId="2"/>
  </si>
  <si>
    <t>APECエンジニア</t>
    <phoneticPr fontId="8"/>
  </si>
  <si>
    <t>RCCM</t>
    <phoneticPr fontId="8"/>
  </si>
  <si>
    <t>登録番号
例)01-012345</t>
    <rPh sb="0" eb="2">
      <t>トウロク</t>
    </rPh>
    <rPh sb="2" eb="4">
      <t>バンゴウ</t>
    </rPh>
    <phoneticPr fontId="4"/>
  </si>
  <si>
    <t>例)1000001　「-（ハイフン）」を使わず7桁の数字のみで入力してください。</t>
    <phoneticPr fontId="5"/>
  </si>
  <si>
    <t>例)カブシキガイシャスズキグミ　正式名称を全角カタカナで入力してください。</t>
    <phoneticPr fontId="5"/>
  </si>
  <si>
    <t>33_鏡野町</t>
  </si>
  <si>
    <t>@を含む半角文字で入力してください。</t>
    <phoneticPr fontId="5"/>
  </si>
  <si>
    <t>支店・営業所に入札・契約権限を委任する場合は必ず入力してください。@を含む半角文字で入力してください。</t>
    <rPh sb="22" eb="23">
      <t>カナラ</t>
    </rPh>
    <rPh sb="24" eb="26">
      <t>ニュウリョク</t>
    </rPh>
    <phoneticPr fontId="5"/>
  </si>
  <si>
    <t>不動産鑑定士補</t>
    <phoneticPr fontId="5"/>
  </si>
  <si>
    <t>その他</t>
    <rPh sb="2" eb="3">
      <t>タ</t>
    </rPh>
    <phoneticPr fontId="5"/>
  </si>
  <si>
    <t>電気通信設備調査・設計</t>
  </si>
  <si>
    <t>情報処理システム調査・設計</t>
  </si>
  <si>
    <t>工事監理(電気通信)</t>
  </si>
  <si>
    <t>航空・宇宙関連調査・設計等</t>
  </si>
  <si>
    <r>
      <t>その他</t>
    </r>
    <r>
      <rPr>
        <sz val="11"/>
        <color rgb="FFFF0000"/>
        <rFont val="ＭＳ ゴシック"/>
        <family val="3"/>
        <charset val="128"/>
      </rPr>
      <t>*6</t>
    </r>
    <phoneticPr fontId="5"/>
  </si>
  <si>
    <t>*6</t>
    <phoneticPr fontId="6"/>
  </si>
  <si>
    <t>その他の具体的な内容</t>
    <rPh sb="2" eb="3">
      <t>タ</t>
    </rPh>
    <rPh sb="4" eb="7">
      <t>グタイテキ</t>
    </rPh>
    <rPh sb="8" eb="10">
      <t>ナイヨウ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</si>
  <si>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</si>
  <si>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鏡野町で行われる測量・建設コンサルに係る指名競争入札に参加する資格の審査を申請します。</t>
    <rPh sb="0" eb="2">
      <t>カガミノ</t>
    </rPh>
    <rPh sb="2" eb="3">
      <t>チョウ</t>
    </rPh>
    <rPh sb="4" eb="5">
      <t>オコナ</t>
    </rPh>
    <rPh sb="8" eb="10">
      <t>ソクリョウ</t>
    </rPh>
    <rPh sb="11" eb="13">
      <t>ケンセツ</t>
    </rPh>
    <rPh sb="18" eb="19">
      <t>カカ</t>
    </rPh>
    <rPh sb="20" eb="22">
      <t>シメイ</t>
    </rPh>
    <rPh sb="22" eb="24">
      <t>キョウソウ</t>
    </rPh>
    <rPh sb="24" eb="26">
      <t>ニュウサツ</t>
    </rPh>
    <rPh sb="27" eb="29">
      <t>サンカ</t>
    </rPh>
    <rPh sb="31" eb="33">
      <t>シカク</t>
    </rPh>
    <rPh sb="34" eb="36">
      <t>シンサ</t>
    </rPh>
    <rPh sb="37" eb="39">
      <t>シンセイ</t>
    </rPh>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</si>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</sst>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_);[Red]\(#,##0.00\)"/>
    <numFmt numFmtId="184" formatCode="0_);[Red]\(0\)"/>
    <numFmt numFmtId="185"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name val="ＭＳ ゴシック"/>
      <family val="3"/>
      <charset val="128"/>
    </font>
    <font>
      <sz val="7"/>
      <name val="ＭＳ 明朝"/>
      <family val="1"/>
      <charset val="128"/>
    </font>
    <font>
      <b/>
      <sz val="11"/>
      <color theme="1"/>
      <name val="ＭＳ ゴシック"/>
      <family val="3"/>
      <charset val="128"/>
    </font>
    <font>
      <u/>
      <sz val="11"/>
      <color rgb="FF0070C0"/>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sz val="10"/>
      <color rgb="FF0D0D0D"/>
      <name val="ＭＳ ゴシック"/>
      <family val="3"/>
      <charset val="128"/>
    </font>
    <font>
      <sz val="10"/>
      <color theme="1" tint="4.9989318521683403E-2"/>
      <name val="ＭＳ ゴシック"/>
      <family val="3"/>
      <charset val="128"/>
    </font>
    <font>
      <sz val="11"/>
      <color rgb="FF00000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thin">
        <color auto="1"/>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auto="1"/>
      </right>
      <top/>
      <bottom style="thin">
        <color indexed="64"/>
      </bottom>
      <diagonal/>
    </border>
    <border>
      <left style="hair">
        <color indexed="64"/>
      </left>
      <right/>
      <top style="hair">
        <color indexed="64"/>
      </top>
      <bottom style="double">
        <color indexed="64"/>
      </bottom>
      <diagonal/>
    </border>
    <border>
      <left style="hair">
        <color auto="1"/>
      </left>
      <right style="hair">
        <color auto="1"/>
      </right>
      <top style="thin">
        <color indexed="64"/>
      </top>
      <bottom style="hair">
        <color auto="1"/>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double">
        <color indexed="64"/>
      </bottom>
      <diagonal/>
    </border>
    <border>
      <left style="hair">
        <color auto="1"/>
      </left>
      <right style="hair">
        <color auto="1"/>
      </right>
      <top style="hair">
        <color auto="1"/>
      </top>
      <bottom style="thin">
        <color indexed="64"/>
      </bottom>
      <diagonal/>
    </border>
    <border>
      <left style="thin">
        <color indexed="64"/>
      </left>
      <right style="hair">
        <color indexed="64"/>
      </right>
      <top/>
      <bottom/>
      <diagonal/>
    </border>
  </borders>
  <cellStyleXfs count="20">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3">
    <xf numFmtId="0" fontId="0" fillId="0" borderId="0" xfId="0">
      <alignment vertical="center"/>
    </xf>
    <xf numFmtId="0" fontId="16" fillId="0" borderId="0" xfId="1" applyFont="1" applyFill="1" applyAlignment="1" applyProtection="1">
      <alignment horizontal="center" vertical="center"/>
    </xf>
    <xf numFmtId="49" fontId="13" fillId="2" borderId="61" xfId="3" applyNumberFormat="1" applyFont="1" applyFill="1" applyBorder="1" applyAlignment="1" applyProtection="1">
      <alignment horizontal="center" vertical="center"/>
      <protection locked="0"/>
    </xf>
    <xf numFmtId="49" fontId="13" fillId="2" borderId="65" xfId="3" applyNumberFormat="1" applyFont="1" applyFill="1" applyBorder="1" applyAlignment="1" applyProtection="1">
      <alignment horizontal="center" vertical="center"/>
      <protection locked="0"/>
    </xf>
    <xf numFmtId="49" fontId="13" fillId="2" borderId="62" xfId="3" applyNumberFormat="1" applyFont="1" applyFill="1" applyBorder="1" applyAlignment="1" applyProtection="1">
      <alignment horizontal="center" vertical="center"/>
      <protection locked="0"/>
    </xf>
    <xf numFmtId="49" fontId="13" fillId="2" borderId="19" xfId="13" applyNumberFormat="1" applyFont="1" applyFill="1" applyBorder="1" applyAlignment="1" applyProtection="1">
      <alignment horizontal="center" vertical="center"/>
      <protection locked="0"/>
    </xf>
    <xf numFmtId="49" fontId="13" fillId="2" borderId="8" xfId="13" applyNumberFormat="1" applyFont="1" applyFill="1" applyBorder="1" applyAlignment="1" applyProtection="1">
      <alignment horizontal="center" vertical="center"/>
      <protection locked="0"/>
    </xf>
    <xf numFmtId="49" fontId="13" fillId="2" borderId="73" xfId="13" applyNumberFormat="1" applyFont="1" applyFill="1" applyBorder="1" applyAlignment="1" applyProtection="1">
      <alignment horizontal="center" vertical="center"/>
      <protection locked="0"/>
    </xf>
    <xf numFmtId="49" fontId="13" fillId="2" borderId="47" xfId="13" applyNumberFormat="1" applyFont="1" applyFill="1" applyBorder="1" applyAlignment="1" applyProtection="1">
      <alignment horizontal="center" vertical="center"/>
      <protection locked="0"/>
    </xf>
    <xf numFmtId="49" fontId="13" fillId="2" borderId="30" xfId="13" applyNumberFormat="1" applyFont="1" applyFill="1" applyBorder="1" applyAlignment="1" applyProtection="1">
      <alignment horizontal="center" vertical="center"/>
      <protection locked="0"/>
    </xf>
    <xf numFmtId="49" fontId="13" fillId="2" borderId="69" xfId="13" applyNumberFormat="1" applyFont="1" applyFill="1" applyBorder="1" applyAlignment="1" applyProtection="1">
      <alignment horizontal="center" vertical="center"/>
      <protection locked="0"/>
    </xf>
    <xf numFmtId="49" fontId="13" fillId="2" borderId="41" xfId="13" applyNumberFormat="1" applyFont="1" applyFill="1" applyBorder="1" applyAlignment="1" applyProtection="1">
      <alignment horizontal="center" vertical="center"/>
      <protection locked="0"/>
    </xf>
    <xf numFmtId="0" fontId="4" fillId="0" borderId="0" xfId="7" applyFont="1" applyProtection="1">
      <alignment vertical="center"/>
    </xf>
    <xf numFmtId="0" fontId="8" fillId="0" borderId="0" xfId="3" applyFont="1" applyProtection="1">
      <alignment vertical="center"/>
    </xf>
    <xf numFmtId="179" fontId="7" fillId="0" borderId="0" xfId="3" applyNumberFormat="1" applyFont="1" applyAlignment="1" applyProtection="1">
      <alignment vertical="top"/>
    </xf>
    <xf numFmtId="0" fontId="4" fillId="0" borderId="0" xfId="3" applyFont="1" applyProtection="1">
      <alignment vertical="center"/>
    </xf>
    <xf numFmtId="0" fontId="15" fillId="0" borderId="0" xfId="3" applyFont="1" applyProtection="1">
      <alignment vertical="center"/>
    </xf>
    <xf numFmtId="0" fontId="4" fillId="0" borderId="0" xfId="2" applyFont="1" applyProtection="1">
      <alignment vertical="center"/>
    </xf>
    <xf numFmtId="0" fontId="13" fillId="0" borderId="22" xfId="3" applyFont="1" applyBorder="1" applyProtection="1">
      <alignment vertical="center"/>
    </xf>
    <xf numFmtId="0" fontId="13" fillId="0" borderId="23" xfId="3" applyFont="1" applyBorder="1" applyProtection="1">
      <alignment vertical="center"/>
    </xf>
    <xf numFmtId="0" fontId="13" fillId="0" borderId="26" xfId="3" applyFont="1" applyBorder="1" applyProtection="1">
      <alignment vertical="center"/>
    </xf>
    <xf numFmtId="0" fontId="24" fillId="0" borderId="27" xfId="3" applyFont="1" applyBorder="1" applyProtection="1">
      <alignment vertical="center"/>
    </xf>
    <xf numFmtId="0" fontId="13" fillId="0" borderId="0" xfId="3" applyFont="1" applyProtection="1">
      <alignment vertical="center"/>
    </xf>
    <xf numFmtId="0" fontId="13" fillId="0" borderId="29" xfId="3" applyFont="1" applyBorder="1" applyProtection="1">
      <alignment vertical="center"/>
    </xf>
    <xf numFmtId="0" fontId="13" fillId="0" borderId="27" xfId="3" applyFont="1" applyBorder="1" applyProtection="1">
      <alignment vertical="center"/>
    </xf>
    <xf numFmtId="0" fontId="13" fillId="0" borderId="24" xfId="3" applyFont="1" applyBorder="1" applyProtection="1">
      <alignment vertical="center"/>
    </xf>
    <xf numFmtId="0" fontId="13" fillId="0" borderId="20" xfId="3" applyFont="1" applyBorder="1" applyProtection="1">
      <alignment vertical="center"/>
    </xf>
    <xf numFmtId="0" fontId="13" fillId="0" borderId="21" xfId="3" applyFont="1" applyBorder="1" applyProtection="1">
      <alignment vertical="center"/>
    </xf>
    <xf numFmtId="0" fontId="19" fillId="0" borderId="27" xfId="0" applyFont="1" applyBorder="1" applyProtection="1">
      <alignment vertical="center"/>
    </xf>
    <xf numFmtId="0" fontId="19" fillId="0" borderId="0" xfId="0" applyFont="1" applyProtection="1">
      <alignment vertical="center"/>
    </xf>
    <xf numFmtId="0" fontId="4" fillId="0" borderId="23" xfId="0" applyFont="1" applyBorder="1" applyProtection="1">
      <alignment vertical="center"/>
    </xf>
    <xf numFmtId="0" fontId="4" fillId="0" borderId="26" xfId="0" applyFont="1" applyBorder="1" applyProtection="1">
      <alignment vertical="center"/>
    </xf>
    <xf numFmtId="0" fontId="4" fillId="0" borderId="0" xfId="0" applyFont="1" applyProtection="1">
      <alignment vertical="center"/>
    </xf>
    <xf numFmtId="0" fontId="4" fillId="0" borderId="29" xfId="0" applyFont="1" applyBorder="1" applyProtection="1">
      <alignment vertical="center"/>
    </xf>
    <xf numFmtId="180" fontId="4" fillId="0" borderId="27" xfId="0" applyNumberFormat="1" applyFont="1" applyBorder="1" applyProtection="1">
      <alignment vertical="center"/>
    </xf>
    <xf numFmtId="180" fontId="4" fillId="0" borderId="0" xfId="0" applyNumberFormat="1" applyFont="1" applyProtection="1">
      <alignment vertical="center"/>
    </xf>
    <xf numFmtId="0" fontId="22" fillId="0" borderId="0" xfId="0" applyFont="1" applyAlignment="1" applyProtection="1">
      <alignment horizontal="right" vertical="top"/>
    </xf>
    <xf numFmtId="0" fontId="22" fillId="0" borderId="0" xfId="0" applyFont="1" applyAlignment="1" applyProtection="1">
      <alignment vertical="top"/>
    </xf>
    <xf numFmtId="0" fontId="4" fillId="0" borderId="0" xfId="0" applyFont="1" applyAlignment="1" applyProtection="1">
      <alignment vertical="top"/>
    </xf>
    <xf numFmtId="0" fontId="4" fillId="0" borderId="27" xfId="0" applyFont="1" applyBorder="1" applyProtection="1">
      <alignment vertical="center"/>
    </xf>
    <xf numFmtId="49" fontId="22" fillId="0" borderId="0" xfId="0" applyNumberFormat="1" applyFont="1" applyAlignment="1" applyProtection="1">
      <alignment horizontal="right" vertical="top"/>
    </xf>
    <xf numFmtId="0" fontId="17" fillId="0" borderId="0" xfId="0" applyFont="1" applyAlignment="1" applyProtection="1">
      <alignment vertical="top"/>
    </xf>
    <xf numFmtId="0" fontId="4" fillId="0" borderId="29" xfId="0" applyFont="1" applyBorder="1" applyAlignment="1" applyProtection="1">
      <alignment vertical="top"/>
    </xf>
    <xf numFmtId="181" fontId="22" fillId="0" borderId="0" xfId="0" applyNumberFormat="1" applyFont="1" applyAlignment="1" applyProtection="1">
      <alignment horizontal="right" vertical="top"/>
    </xf>
    <xf numFmtId="0" fontId="17" fillId="0" borderId="0" xfId="0" applyFont="1" applyAlignment="1" applyProtection="1">
      <alignment horizontal="right" vertical="top"/>
    </xf>
    <xf numFmtId="0" fontId="23" fillId="0" borderId="0" xfId="0" quotePrefix="1" applyFont="1" applyAlignment="1" applyProtection="1">
      <alignment vertical="top"/>
    </xf>
    <xf numFmtId="49" fontId="4" fillId="0" borderId="0" xfId="0" applyNumberFormat="1" applyFont="1" applyProtection="1">
      <alignment vertical="center"/>
    </xf>
    <xf numFmtId="49" fontId="4" fillId="0" borderId="29" xfId="0" applyNumberFormat="1" applyFont="1" applyBorder="1" applyProtection="1">
      <alignment vertical="center"/>
    </xf>
    <xf numFmtId="0" fontId="4" fillId="0" borderId="24" xfId="0" applyFont="1" applyBorder="1" applyProtection="1">
      <alignment vertical="center"/>
    </xf>
    <xf numFmtId="0" fontId="4" fillId="0" borderId="20" xfId="0" applyFont="1" applyBorder="1" applyProtection="1">
      <alignment vertical="center"/>
    </xf>
    <xf numFmtId="0" fontId="4" fillId="0" borderId="20" xfId="0" applyFont="1" applyBorder="1" applyAlignment="1" applyProtection="1">
      <alignment vertical="top"/>
    </xf>
    <xf numFmtId="0" fontId="4" fillId="0" borderId="21" xfId="0" applyFont="1" applyBorder="1" applyProtection="1">
      <alignment vertical="center"/>
    </xf>
    <xf numFmtId="49" fontId="4" fillId="0" borderId="0" xfId="0" applyNumberFormat="1" applyFont="1" applyAlignment="1" applyProtection="1">
      <alignment vertical="top"/>
    </xf>
    <xf numFmtId="0" fontId="19" fillId="0" borderId="20" xfId="0" applyFont="1" applyBorder="1" applyProtection="1">
      <alignment vertical="center"/>
    </xf>
    <xf numFmtId="181" fontId="4" fillId="0" borderId="0" xfId="0" applyNumberFormat="1" applyFont="1" applyProtection="1">
      <alignment vertical="center"/>
    </xf>
    <xf numFmtId="0" fontId="17" fillId="0" borderId="0" xfId="0" applyFont="1" applyProtection="1">
      <alignment vertical="center"/>
    </xf>
    <xf numFmtId="49" fontId="17" fillId="0" borderId="0" xfId="0" applyNumberFormat="1" applyFont="1" applyProtection="1">
      <alignment vertical="center"/>
    </xf>
    <xf numFmtId="0" fontId="4" fillId="0" borderId="0" xfId="0" applyFont="1" applyAlignment="1" applyProtection="1">
      <alignment horizontal="left" vertical="center"/>
    </xf>
    <xf numFmtId="0" fontId="4" fillId="0" borderId="29" xfId="0" applyFont="1" applyBorder="1" applyAlignment="1" applyProtection="1">
      <alignment horizontal="left" vertical="center"/>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4" fillId="0" borderId="29" xfId="0" applyFont="1" applyBorder="1" applyAlignment="1" applyProtection="1">
      <alignment horizontal="left" vertical="top"/>
    </xf>
    <xf numFmtId="181" fontId="4" fillId="0" borderId="0" xfId="0" applyNumberFormat="1" applyFont="1" applyAlignment="1" applyProtection="1">
      <alignment horizontal="right" vertical="top"/>
    </xf>
    <xf numFmtId="0" fontId="23" fillId="0" borderId="0" xfId="0" applyFont="1" applyAlignment="1" applyProtection="1">
      <alignment vertical="top"/>
    </xf>
    <xf numFmtId="0" fontId="21" fillId="0" borderId="0" xfId="2" applyFont="1" applyProtection="1">
      <alignment vertical="center"/>
    </xf>
    <xf numFmtId="0" fontId="21" fillId="0" borderId="27" xfId="0" applyFont="1" applyBorder="1" applyProtection="1">
      <alignment vertical="center"/>
    </xf>
    <xf numFmtId="0" fontId="21" fillId="0" borderId="0" xfId="0" applyFont="1" applyProtection="1">
      <alignment vertical="center"/>
    </xf>
    <xf numFmtId="0" fontId="21" fillId="0" borderId="0" xfId="3" applyFont="1" applyProtection="1">
      <alignment vertical="center"/>
    </xf>
    <xf numFmtId="49" fontId="4" fillId="0" borderId="20" xfId="0" applyNumberFormat="1" applyFont="1" applyBorder="1" applyAlignment="1" applyProtection="1">
      <alignment vertical="top"/>
    </xf>
    <xf numFmtId="0" fontId="4" fillId="0" borderId="21" xfId="0" applyFont="1" applyBorder="1" applyAlignment="1" applyProtection="1">
      <alignment vertical="top"/>
    </xf>
    <xf numFmtId="49" fontId="4" fillId="0" borderId="0" xfId="3" applyNumberFormat="1" applyFont="1" applyProtection="1">
      <alignment vertical="center"/>
    </xf>
    <xf numFmtId="0" fontId="20" fillId="0" borderId="27" xfId="0" applyFont="1" applyBorder="1" applyProtection="1">
      <alignment vertical="center"/>
    </xf>
    <xf numFmtId="0" fontId="20" fillId="0" borderId="0" xfId="0" applyFont="1" applyProtection="1">
      <alignment vertical="center"/>
    </xf>
    <xf numFmtId="49" fontId="4" fillId="0" borderId="23" xfId="0" applyNumberFormat="1" applyFont="1" applyBorder="1" applyProtection="1">
      <alignment vertical="center"/>
    </xf>
    <xf numFmtId="184" fontId="4" fillId="0" borderId="0" xfId="2" applyNumberFormat="1" applyFont="1" applyProtection="1">
      <alignment vertical="center"/>
    </xf>
    <xf numFmtId="0" fontId="22" fillId="0" borderId="0" xfId="0" applyFont="1" applyProtection="1">
      <alignment vertical="center"/>
    </xf>
    <xf numFmtId="0" fontId="4" fillId="0" borderId="24" xfId="3" applyFont="1" applyBorder="1" applyProtection="1">
      <alignment vertical="center"/>
    </xf>
    <xf numFmtId="0" fontId="4" fillId="0" borderId="20" xfId="3" applyFont="1" applyBorder="1" applyProtection="1">
      <alignment vertical="center"/>
    </xf>
    <xf numFmtId="0" fontId="19" fillId="0" borderId="27" xfId="0" applyFont="1" applyBorder="1" applyAlignment="1" applyProtection="1">
      <alignment horizontal="left" vertical="center" indent="1"/>
    </xf>
    <xf numFmtId="0" fontId="19" fillId="0" borderId="0" xfId="0" applyFont="1" applyAlignment="1" applyProtection="1">
      <alignment horizontal="left" vertical="center" indent="1"/>
    </xf>
    <xf numFmtId="0" fontId="4" fillId="0" borderId="26" xfId="3" applyFont="1" applyBorder="1" applyProtection="1">
      <alignment vertical="center"/>
    </xf>
    <xf numFmtId="0" fontId="4" fillId="0" borderId="29" xfId="3" applyFont="1" applyBorder="1" applyProtection="1">
      <alignment vertical="center"/>
    </xf>
    <xf numFmtId="38" fontId="4" fillId="0" borderId="0" xfId="2" applyNumberFormat="1" applyFont="1" applyAlignment="1" applyProtection="1">
      <alignment horizontal="right" vertical="center"/>
    </xf>
    <xf numFmtId="178" fontId="4" fillId="0" borderId="0" xfId="2" applyNumberFormat="1" applyFont="1" applyAlignment="1" applyProtection="1">
      <alignment horizontal="right" vertical="center"/>
    </xf>
    <xf numFmtId="178" fontId="4" fillId="0" borderId="0" xfId="2" applyNumberFormat="1" applyFont="1" applyProtection="1">
      <alignment vertical="center"/>
    </xf>
    <xf numFmtId="178" fontId="4" fillId="0" borderId="0" xfId="3" applyNumberFormat="1" applyFont="1" applyProtection="1">
      <alignment vertical="center"/>
    </xf>
    <xf numFmtId="178" fontId="4" fillId="0" borderId="0" xfId="0" applyNumberFormat="1" applyFont="1" applyProtection="1">
      <alignment vertical="center"/>
    </xf>
    <xf numFmtId="183" fontId="4" fillId="0" borderId="0" xfId="3" applyNumberFormat="1" applyFont="1" applyProtection="1">
      <alignment vertical="center"/>
    </xf>
    <xf numFmtId="49" fontId="4" fillId="0" borderId="53" xfId="2" applyNumberFormat="1" applyFont="1" applyBorder="1" applyProtection="1">
      <alignment vertical="center"/>
    </xf>
    <xf numFmtId="0" fontId="4" fillId="0" borderId="0" xfId="0" applyFont="1" applyAlignment="1" applyProtection="1">
      <alignment horizontal="right" vertical="top"/>
    </xf>
    <xf numFmtId="38" fontId="4" fillId="0" borderId="0" xfId="3" applyNumberFormat="1" applyFont="1" applyProtection="1">
      <alignment vertical="center"/>
    </xf>
    <xf numFmtId="182" fontId="4" fillId="0" borderId="0" xfId="2" applyNumberFormat="1" applyFont="1" applyAlignment="1" applyProtection="1">
      <alignment horizontal="right" vertical="center"/>
    </xf>
    <xf numFmtId="0" fontId="4" fillId="0" borderId="0" xfId="2" applyFont="1" applyAlignment="1" applyProtection="1">
      <alignment horizontal="left" vertical="center"/>
    </xf>
    <xf numFmtId="0" fontId="4" fillId="0" borderId="60" xfId="0" applyFont="1" applyBorder="1" applyAlignment="1" applyProtection="1">
      <alignment horizontal="center" vertical="center"/>
    </xf>
    <xf numFmtId="180" fontId="4" fillId="0" borderId="29" xfId="0" applyNumberFormat="1" applyFont="1" applyBorder="1" applyProtection="1">
      <alignment vertical="center"/>
    </xf>
    <xf numFmtId="49" fontId="4" fillId="3" borderId="5" xfId="0" applyNumberFormat="1"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23" xfId="0" applyFont="1" applyFill="1" applyBorder="1" applyAlignment="1" applyProtection="1">
      <alignment horizontal="left" vertical="center"/>
    </xf>
    <xf numFmtId="0" fontId="4" fillId="3" borderId="23" xfId="3" applyFont="1" applyFill="1" applyBorder="1" applyProtection="1">
      <alignment vertical="center"/>
    </xf>
    <xf numFmtId="0" fontId="4" fillId="3" borderId="26" xfId="0" applyFont="1" applyFill="1" applyBorder="1" applyAlignment="1" applyProtection="1">
      <alignment horizontal="left" vertical="center"/>
    </xf>
    <xf numFmtId="0" fontId="4" fillId="0" borderId="12" xfId="3" applyFont="1" applyBorder="1" applyProtection="1">
      <alignment vertical="center"/>
    </xf>
    <xf numFmtId="0" fontId="4" fillId="0" borderId="21" xfId="3" applyFont="1" applyBorder="1" applyProtection="1">
      <alignment vertical="center"/>
    </xf>
    <xf numFmtId="40" fontId="4" fillId="0" borderId="0" xfId="0" applyNumberFormat="1" applyFont="1" applyAlignment="1" applyProtection="1">
      <alignment vertical="top"/>
    </xf>
    <xf numFmtId="178" fontId="4" fillId="0" borderId="0" xfId="0" applyNumberFormat="1" applyFont="1" applyAlignment="1" applyProtection="1">
      <alignment vertical="top"/>
    </xf>
    <xf numFmtId="182" fontId="4" fillId="0" borderId="0" xfId="2" applyNumberFormat="1" applyFont="1" applyProtection="1">
      <alignment vertical="center"/>
    </xf>
    <xf numFmtId="40" fontId="4" fillId="0" borderId="0" xfId="2" applyNumberFormat="1" applyFont="1" applyAlignment="1" applyProtection="1">
      <alignment horizontal="right" vertical="center"/>
    </xf>
    <xf numFmtId="182" fontId="4" fillId="0" borderId="0" xfId="2" applyNumberFormat="1" applyFont="1" applyAlignment="1" applyProtection="1">
      <alignment horizontal="center" vertical="center"/>
    </xf>
    <xf numFmtId="178" fontId="4" fillId="0" borderId="0" xfId="2" applyNumberFormat="1" applyFont="1" applyAlignment="1" applyProtection="1">
      <alignment horizontal="left" vertical="center"/>
    </xf>
    <xf numFmtId="177" fontId="22" fillId="0" borderId="0" xfId="0" applyNumberFormat="1" applyFont="1" applyAlignment="1" applyProtection="1">
      <alignment horizontal="right" vertical="top"/>
    </xf>
    <xf numFmtId="182" fontId="4" fillId="0" borderId="0" xfId="0" applyNumberFormat="1" applyFont="1" applyAlignment="1" applyProtection="1">
      <alignment vertical="top"/>
    </xf>
    <xf numFmtId="177" fontId="4" fillId="0" borderId="0" xfId="0" applyNumberFormat="1" applyFont="1" applyAlignment="1" applyProtection="1">
      <alignment vertical="top"/>
    </xf>
    <xf numFmtId="177" fontId="4" fillId="0" borderId="0" xfId="2" applyNumberFormat="1" applyFont="1" applyAlignment="1" applyProtection="1">
      <alignment horizontal="right" vertical="center"/>
    </xf>
    <xf numFmtId="38" fontId="22" fillId="0" borderId="0" xfId="0" applyNumberFormat="1" applyFont="1" applyAlignment="1" applyProtection="1">
      <alignment horizontal="right" vertical="top"/>
    </xf>
    <xf numFmtId="38" fontId="4" fillId="0" borderId="0" xfId="0" applyNumberFormat="1" applyFont="1" applyAlignment="1" applyProtection="1">
      <alignment horizontal="right" vertical="top"/>
    </xf>
    <xf numFmtId="182" fontId="4" fillId="0" borderId="0" xfId="3" applyNumberFormat="1" applyFont="1" applyProtection="1">
      <alignment vertical="center"/>
    </xf>
    <xf numFmtId="0" fontId="17" fillId="0" borderId="0" xfId="0" applyFont="1" applyAlignment="1" applyProtection="1">
      <alignment horizontal="left" vertical="top"/>
    </xf>
    <xf numFmtId="178" fontId="4" fillId="0" borderId="0" xfId="2" applyNumberFormat="1" applyFont="1" applyAlignment="1" applyProtection="1">
      <alignment vertical="top"/>
    </xf>
    <xf numFmtId="38" fontId="4" fillId="0" borderId="0" xfId="2" applyNumberFormat="1" applyFont="1" applyProtection="1">
      <alignment vertical="center"/>
    </xf>
    <xf numFmtId="0" fontId="4" fillId="0" borderId="29" xfId="2" applyFont="1" applyBorder="1" applyAlignment="1" applyProtection="1">
      <alignment horizontal="center" vertical="center"/>
    </xf>
    <xf numFmtId="180" fontId="4" fillId="0" borderId="29" xfId="2" applyNumberFormat="1" applyFont="1" applyBorder="1" applyProtection="1">
      <alignment vertical="center"/>
    </xf>
    <xf numFmtId="180" fontId="4" fillId="0" borderId="0" xfId="2" applyNumberFormat="1" applyFont="1" applyAlignment="1" applyProtection="1">
      <alignment horizontal="right" vertical="top"/>
    </xf>
    <xf numFmtId="0" fontId="4" fillId="0" borderId="0" xfId="2" applyFont="1" applyAlignment="1" applyProtection="1">
      <alignment vertical="top"/>
    </xf>
    <xf numFmtId="0" fontId="4" fillId="0" borderId="23" xfId="2" applyFont="1" applyBorder="1" applyAlignment="1" applyProtection="1">
      <alignment vertical="top"/>
    </xf>
    <xf numFmtId="38" fontId="4" fillId="0" borderId="0" xfId="2" applyNumberFormat="1" applyFont="1" applyAlignment="1" applyProtection="1">
      <alignment vertical="top"/>
    </xf>
    <xf numFmtId="177" fontId="4" fillId="0" borderId="0" xfId="2" applyNumberFormat="1" applyFont="1" applyAlignment="1" applyProtection="1">
      <alignment vertical="top"/>
    </xf>
    <xf numFmtId="177" fontId="4" fillId="0" borderId="23" xfId="2" applyNumberFormat="1" applyFont="1" applyBorder="1" applyAlignment="1" applyProtection="1">
      <alignment vertical="top"/>
    </xf>
    <xf numFmtId="0" fontId="4" fillId="0" borderId="29" xfId="2" applyFont="1" applyBorder="1" applyAlignment="1" applyProtection="1">
      <alignment vertical="top"/>
    </xf>
    <xf numFmtId="38" fontId="4" fillId="0" borderId="20" xfId="0" applyNumberFormat="1" applyFont="1" applyBorder="1" applyProtection="1">
      <alignment vertical="center"/>
    </xf>
    <xf numFmtId="177" fontId="4" fillId="0" borderId="20" xfId="0" applyNumberFormat="1" applyFont="1" applyBorder="1" applyAlignment="1" applyProtection="1">
      <alignment vertical="top"/>
    </xf>
    <xf numFmtId="0" fontId="4" fillId="0" borderId="23" xfId="3" applyFont="1" applyBorder="1" applyProtection="1">
      <alignment vertical="center"/>
    </xf>
    <xf numFmtId="177" fontId="4" fillId="0" borderId="0" xfId="0" applyNumberFormat="1" applyFont="1" applyAlignment="1" applyProtection="1">
      <alignment horizontal="center" vertical="center"/>
    </xf>
    <xf numFmtId="0" fontId="4" fillId="0" borderId="20" xfId="0" applyFont="1" applyBorder="1" applyAlignment="1" applyProtection="1"/>
    <xf numFmtId="0" fontId="4" fillId="0" borderId="0" xfId="0" applyFont="1" applyAlignment="1" applyProtection="1"/>
    <xf numFmtId="180" fontId="4" fillId="0" borderId="59" xfId="0" applyNumberFormat="1" applyFont="1" applyBorder="1" applyProtection="1">
      <alignment vertical="center"/>
    </xf>
    <xf numFmtId="180" fontId="4" fillId="0" borderId="23" xfId="0" applyNumberFormat="1" applyFont="1" applyBorder="1" applyAlignment="1" applyProtection="1">
      <alignment vertical="top"/>
    </xf>
    <xf numFmtId="0" fontId="4" fillId="0" borderId="23" xfId="0" applyFont="1" applyBorder="1" applyAlignment="1" applyProtection="1">
      <alignment vertical="top"/>
    </xf>
    <xf numFmtId="38" fontId="4" fillId="0" borderId="23" xfId="0" applyNumberFormat="1" applyFont="1" applyBorder="1" applyAlignment="1" applyProtection="1">
      <alignment vertical="top"/>
    </xf>
    <xf numFmtId="180" fontId="4" fillId="0" borderId="3" xfId="13" applyNumberFormat="1" applyFont="1" applyBorder="1" applyProtection="1">
      <alignment vertical="center"/>
    </xf>
    <xf numFmtId="0" fontId="4" fillId="0" borderId="26" xfId="13" applyFont="1" applyBorder="1" applyProtection="1">
      <alignment vertical="center"/>
    </xf>
    <xf numFmtId="180" fontId="4" fillId="0" borderId="45" xfId="13" applyNumberFormat="1" applyFont="1" applyBorder="1" applyProtection="1">
      <alignment vertical="center"/>
    </xf>
    <xf numFmtId="0" fontId="4" fillId="0" borderId="12" xfId="7" applyFont="1" applyBorder="1" applyProtection="1">
      <alignment vertical="center"/>
    </xf>
    <xf numFmtId="177" fontId="4" fillId="0" borderId="0" xfId="3" applyNumberFormat="1" applyFont="1" applyProtection="1">
      <alignment vertical="center"/>
    </xf>
    <xf numFmtId="180" fontId="4" fillId="0" borderId="51" xfId="13" applyNumberFormat="1" applyFont="1" applyBorder="1" applyProtection="1">
      <alignment vertical="center"/>
    </xf>
    <xf numFmtId="180" fontId="4" fillId="0" borderId="49" xfId="13" applyNumberFormat="1" applyFont="1" applyBorder="1" applyProtection="1">
      <alignment vertical="center"/>
    </xf>
    <xf numFmtId="0" fontId="19" fillId="0" borderId="59" xfId="0" applyFont="1" applyBorder="1" applyProtection="1">
      <alignment vertical="center"/>
    </xf>
    <xf numFmtId="0" fontId="4" fillId="0" borderId="57" xfId="7" applyFont="1" applyBorder="1" applyProtection="1">
      <alignment vertical="center"/>
    </xf>
    <xf numFmtId="180" fontId="4" fillId="0" borderId="23" xfId="13" applyNumberFormat="1" applyFont="1" applyBorder="1" applyProtection="1">
      <alignment vertical="center"/>
    </xf>
    <xf numFmtId="0" fontId="4" fillId="0" borderId="0" xfId="7" applyFont="1" applyAlignment="1" applyProtection="1">
      <alignment horizontal="center" vertical="center" textRotation="255"/>
    </xf>
    <xf numFmtId="38" fontId="4" fillId="0" borderId="0" xfId="7" applyNumberFormat="1" applyFont="1" applyProtection="1">
      <alignment vertical="center"/>
    </xf>
    <xf numFmtId="49" fontId="4" fillId="0" borderId="20" xfId="0" applyNumberFormat="1" applyFont="1" applyBorder="1" applyProtection="1">
      <alignment vertical="center"/>
    </xf>
    <xf numFmtId="0" fontId="19" fillId="0" borderId="24" xfId="0" applyFont="1" applyBorder="1" applyProtection="1">
      <alignment vertical="center"/>
    </xf>
    <xf numFmtId="49" fontId="19" fillId="0" borderId="0" xfId="0" applyNumberFormat="1" applyFont="1" applyAlignment="1" applyProtection="1">
      <alignment horizontal="left" vertical="center"/>
    </xf>
    <xf numFmtId="0" fontId="13" fillId="0" borderId="0" xfId="0" applyFont="1" applyProtection="1">
      <alignment vertical="center"/>
    </xf>
    <xf numFmtId="0" fontId="13" fillId="0" borderId="29" xfId="0" applyFont="1" applyBorder="1" applyProtection="1">
      <alignment vertical="center"/>
    </xf>
    <xf numFmtId="0" fontId="13" fillId="0" borderId="0" xfId="0" applyFont="1" applyAlignment="1" applyProtection="1">
      <alignment vertical="top"/>
    </xf>
    <xf numFmtId="49" fontId="22" fillId="0" borderId="0" xfId="0" applyNumberFormat="1" applyFont="1" applyAlignment="1" applyProtection="1">
      <alignment horizontal="left" vertical="center"/>
    </xf>
    <xf numFmtId="0" fontId="22" fillId="0" borderId="0" xfId="3" applyFont="1" applyAlignment="1" applyProtection="1">
      <alignment vertical="top"/>
    </xf>
    <xf numFmtId="0" fontId="4" fillId="0" borderId="0" xfId="3" applyFont="1" applyAlignment="1" applyProtection="1">
      <alignment vertical="top"/>
    </xf>
    <xf numFmtId="0" fontId="4" fillId="0" borderId="29" xfId="3" applyFont="1" applyBorder="1" applyAlignment="1" applyProtection="1">
      <alignment vertical="top"/>
    </xf>
    <xf numFmtId="49" fontId="22" fillId="0" borderId="0" xfId="3" applyNumberFormat="1" applyFont="1" applyAlignment="1" applyProtection="1">
      <alignment horizontal="right" vertical="top"/>
    </xf>
    <xf numFmtId="49" fontId="4" fillId="0" borderId="0" xfId="3" applyNumberFormat="1" applyFont="1" applyAlignment="1" applyProtection="1">
      <alignment vertical="top"/>
    </xf>
    <xf numFmtId="177" fontId="4" fillId="0" borderId="0" xfId="3" applyNumberFormat="1" applyFont="1" applyAlignment="1" applyProtection="1">
      <alignment vertical="top"/>
    </xf>
    <xf numFmtId="49" fontId="4" fillId="0" borderId="40" xfId="0" applyNumberFormat="1" applyFont="1" applyBorder="1" applyAlignment="1" applyProtection="1">
      <alignment horizontal="center" vertical="center"/>
    </xf>
    <xf numFmtId="180" fontId="4" fillId="0" borderId="3" xfId="0" applyNumberFormat="1" applyFont="1" applyBorder="1" applyProtection="1">
      <alignment vertical="center"/>
    </xf>
    <xf numFmtId="180" fontId="4" fillId="0" borderId="45" xfId="0" applyNumberFormat="1" applyFont="1" applyBorder="1" applyProtection="1">
      <alignment vertical="center"/>
    </xf>
    <xf numFmtId="180" fontId="4" fillId="0" borderId="46" xfId="0" applyNumberFormat="1" applyFont="1" applyBorder="1" applyProtection="1">
      <alignment vertical="center"/>
    </xf>
    <xf numFmtId="180" fontId="4" fillId="0" borderId="51" xfId="0" applyNumberFormat="1" applyFont="1" applyBorder="1" applyProtection="1">
      <alignment vertical="center"/>
    </xf>
    <xf numFmtId="0" fontId="4" fillId="0" borderId="59" xfId="0" applyFont="1" applyBorder="1" applyProtection="1">
      <alignment vertical="center"/>
    </xf>
    <xf numFmtId="180" fontId="4" fillId="0" borderId="74" xfId="0" applyNumberFormat="1" applyFont="1" applyBorder="1" applyProtection="1">
      <alignment vertical="center"/>
    </xf>
    <xf numFmtId="180" fontId="4" fillId="0" borderId="49" xfId="0" applyNumberFormat="1" applyFont="1" applyBorder="1" applyProtection="1">
      <alignment vertical="center"/>
    </xf>
    <xf numFmtId="0" fontId="4" fillId="0" borderId="4" xfId="13" applyFont="1" applyBorder="1" applyProtection="1">
      <alignment vertical="center"/>
    </xf>
    <xf numFmtId="0" fontId="4" fillId="0" borderId="5" xfId="13" applyFont="1" applyBorder="1" applyProtection="1">
      <alignment vertical="center"/>
    </xf>
    <xf numFmtId="0" fontId="4" fillId="0" borderId="6" xfId="13" applyFont="1" applyBorder="1" applyProtection="1">
      <alignment vertical="center"/>
    </xf>
    <xf numFmtId="0" fontId="4" fillId="0" borderId="9" xfId="13" applyFont="1" applyBorder="1" applyProtection="1">
      <alignment vertical="center"/>
    </xf>
    <xf numFmtId="0" fontId="4" fillId="0" borderId="10" xfId="13" applyFont="1" applyBorder="1" applyProtection="1">
      <alignment vertical="center"/>
    </xf>
    <xf numFmtId="0" fontId="4" fillId="0" borderId="11" xfId="13" applyFont="1" applyBorder="1" applyProtection="1">
      <alignment vertical="center"/>
    </xf>
    <xf numFmtId="0" fontId="4" fillId="0" borderId="70" xfId="13" applyFont="1" applyBorder="1" applyProtection="1">
      <alignment vertical="center"/>
    </xf>
    <xf numFmtId="0" fontId="4" fillId="0" borderId="20" xfId="13" applyFont="1" applyBorder="1" applyProtection="1">
      <alignment vertical="center"/>
    </xf>
    <xf numFmtId="0" fontId="4" fillId="0" borderId="63" xfId="13" applyFont="1" applyBorder="1" applyProtection="1">
      <alignment vertical="center"/>
    </xf>
    <xf numFmtId="180" fontId="17" fillId="0" borderId="0" xfId="0" applyNumberFormat="1" applyFont="1" applyAlignment="1" applyProtection="1">
      <alignment horizontal="right" vertical="top"/>
    </xf>
    <xf numFmtId="0" fontId="17" fillId="0" borderId="0" xfId="3" applyFont="1" applyAlignment="1" applyProtection="1">
      <alignment horizontal="left" vertical="top"/>
    </xf>
    <xf numFmtId="0" fontId="4" fillId="0" borderId="0" xfId="13" applyFont="1" applyAlignment="1" applyProtection="1">
      <alignment horizontal="left" vertical="center"/>
    </xf>
    <xf numFmtId="49" fontId="4" fillId="0" borderId="0" xfId="13" applyNumberFormat="1" applyFont="1" applyAlignment="1" applyProtection="1">
      <alignment horizontal="center" vertical="center"/>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49" fontId="13" fillId="2" borderId="17"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38" fontId="4" fillId="0" borderId="17" xfId="0" applyNumberFormat="1" applyFont="1" applyBorder="1" applyAlignment="1" applyProtection="1">
      <alignment horizontal="right" vertical="center"/>
    </xf>
    <xf numFmtId="38" fontId="4" fillId="0" borderId="10" xfId="0" applyNumberFormat="1" applyFont="1" applyBorder="1" applyAlignment="1" applyProtection="1">
      <alignment horizontal="right" vertical="center"/>
    </xf>
    <xf numFmtId="49" fontId="13" fillId="2" borderId="65" xfId="3" applyNumberFormat="1" applyFont="1" applyFill="1" applyBorder="1" applyAlignment="1" applyProtection="1">
      <alignment horizontal="center" vertical="center"/>
      <protection locked="0"/>
    </xf>
    <xf numFmtId="49" fontId="13" fillId="2" borderId="67" xfId="3" applyNumberFormat="1" applyFont="1" applyFill="1" applyBorder="1" applyAlignment="1" applyProtection="1">
      <alignment horizontal="center" vertical="center"/>
      <protection locked="0"/>
    </xf>
    <xf numFmtId="38" fontId="13" fillId="2" borderId="17" xfId="0" applyNumberFormat="1" applyFont="1" applyFill="1" applyBorder="1" applyAlignment="1" applyProtection="1">
      <alignment horizontal="right" vertical="center"/>
      <protection locked="0"/>
    </xf>
    <xf numFmtId="183" fontId="13" fillId="2" borderId="10" xfId="0" applyNumberFormat="1" applyFont="1" applyFill="1" applyBorder="1" applyAlignment="1" applyProtection="1">
      <alignment horizontal="right" vertical="center"/>
      <protection locked="0"/>
    </xf>
    <xf numFmtId="49" fontId="13" fillId="2" borderId="71" xfId="0" applyNumberFormat="1"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49" fontId="13" fillId="2" borderId="57" xfId="0" applyNumberFormat="1" applyFont="1" applyFill="1" applyBorder="1" applyAlignment="1" applyProtection="1">
      <alignment horizontal="left" vertical="center"/>
      <protection locked="0"/>
    </xf>
    <xf numFmtId="38" fontId="13" fillId="2" borderId="71" xfId="0" applyNumberFormat="1" applyFont="1" applyFill="1" applyBorder="1" applyAlignment="1" applyProtection="1">
      <alignment horizontal="right" vertical="center"/>
      <protection locked="0"/>
    </xf>
    <xf numFmtId="183" fontId="13" fillId="2" borderId="14"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0" borderId="28"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53"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66" xfId="0" applyFont="1" applyBorder="1" applyAlignment="1" applyProtection="1">
      <alignment horizontal="left" vertical="top"/>
    </xf>
    <xf numFmtId="0" fontId="4" fillId="0" borderId="43" xfId="0" applyFont="1" applyBorder="1" applyAlignment="1" applyProtection="1">
      <alignment horizontal="left" vertical="top"/>
    </xf>
    <xf numFmtId="0" fontId="4" fillId="0" borderId="50" xfId="0" applyFont="1" applyBorder="1" applyAlignment="1" applyProtection="1">
      <alignment horizontal="left" vertical="top"/>
    </xf>
    <xf numFmtId="0" fontId="4" fillId="0" borderId="24" xfId="0" applyFont="1" applyBorder="1" applyAlignment="1" applyProtection="1">
      <alignment horizontal="left" vertical="top"/>
    </xf>
    <xf numFmtId="0" fontId="4" fillId="0" borderId="20" xfId="0" applyFont="1" applyBorder="1" applyAlignment="1" applyProtection="1">
      <alignment horizontal="left" vertical="top"/>
    </xf>
    <xf numFmtId="0" fontId="4" fillId="0" borderId="21" xfId="0" applyFont="1" applyBorder="1" applyAlignment="1" applyProtection="1">
      <alignment horizontal="left" vertical="top"/>
    </xf>
    <xf numFmtId="0" fontId="4" fillId="0" borderId="28"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53" xfId="2" applyFont="1" applyBorder="1" applyAlignment="1" applyProtection="1">
      <alignment horizontal="left" vertical="center"/>
    </xf>
    <xf numFmtId="38" fontId="4" fillId="0" borderId="28" xfId="2" applyNumberFormat="1" applyFont="1" applyBorder="1" applyAlignment="1" applyProtection="1">
      <alignment horizontal="right" vertical="center"/>
    </xf>
    <xf numFmtId="49" fontId="4" fillId="0" borderId="2" xfId="2" applyNumberFormat="1" applyFont="1" applyBorder="1" applyAlignment="1" applyProtection="1">
      <alignment horizontal="right" vertical="center"/>
    </xf>
    <xf numFmtId="38" fontId="13" fillId="2" borderId="16" xfId="2" applyNumberFormat="1" applyFont="1" applyFill="1" applyBorder="1" applyAlignment="1" applyProtection="1">
      <alignment horizontal="right" vertical="center"/>
      <protection locked="0"/>
    </xf>
    <xf numFmtId="182" fontId="13" fillId="2" borderId="5" xfId="2" applyNumberFormat="1" applyFont="1" applyFill="1" applyBorder="1" applyAlignment="1" applyProtection="1">
      <alignment horizontal="right" vertical="center"/>
      <protection locked="0"/>
    </xf>
    <xf numFmtId="182" fontId="13" fillId="2" borderId="7" xfId="2" applyNumberFormat="1" applyFont="1" applyFill="1" applyBorder="1" applyAlignment="1" applyProtection="1">
      <alignment horizontal="right" vertical="center"/>
      <protection locked="0"/>
    </xf>
    <xf numFmtId="38" fontId="13" fillId="2" borderId="17" xfId="2" applyNumberFormat="1" applyFont="1" applyFill="1" applyBorder="1" applyAlignment="1" applyProtection="1">
      <alignment horizontal="right" vertical="center"/>
      <protection locked="0"/>
    </xf>
    <xf numFmtId="182" fontId="13" fillId="2" borderId="10" xfId="2" applyNumberFormat="1" applyFont="1" applyFill="1" applyBorder="1" applyAlignment="1" applyProtection="1">
      <alignment horizontal="right" vertical="center"/>
      <protection locked="0"/>
    </xf>
    <xf numFmtId="182" fontId="13" fillId="2" borderId="12" xfId="2" applyNumberFormat="1" applyFont="1" applyFill="1" applyBorder="1" applyAlignment="1" applyProtection="1">
      <alignment horizontal="right" vertical="center"/>
      <protection locked="0"/>
    </xf>
    <xf numFmtId="49" fontId="4" fillId="0" borderId="28"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53" xfId="0" applyNumberFormat="1" applyFont="1" applyBorder="1" applyAlignment="1" applyProtection="1">
      <alignment horizontal="left" vertical="center"/>
    </xf>
    <xf numFmtId="38" fontId="13" fillId="2" borderId="71" xfId="2" applyNumberFormat="1" applyFont="1" applyFill="1" applyBorder="1" applyAlignment="1" applyProtection="1">
      <alignment horizontal="right" vertical="center"/>
      <protection locked="0"/>
    </xf>
    <xf numFmtId="182" fontId="13" fillId="2" borderId="14" xfId="2" applyNumberFormat="1" applyFont="1" applyFill="1" applyBorder="1" applyAlignment="1" applyProtection="1">
      <alignment horizontal="right" vertical="center"/>
      <protection locked="0"/>
    </xf>
    <xf numFmtId="182" fontId="13" fillId="2" borderId="57" xfId="2" applyNumberFormat="1" applyFont="1" applyFill="1" applyBorder="1" applyAlignment="1" applyProtection="1">
      <alignment horizontal="right" vertical="center"/>
      <protection locked="0"/>
    </xf>
    <xf numFmtId="0" fontId="22" fillId="0" borderId="0" xfId="3" applyFont="1" applyAlignment="1" applyProtection="1">
      <alignment horizontal="left" vertical="center" wrapText="1"/>
    </xf>
    <xf numFmtId="182" fontId="4" fillId="0" borderId="16" xfId="2" applyNumberFormat="1" applyFont="1" applyBorder="1" applyAlignment="1" applyProtection="1">
      <alignment horizontal="left" vertical="center"/>
    </xf>
    <xf numFmtId="182" fontId="4" fillId="0" borderId="5" xfId="2" applyNumberFormat="1" applyFont="1" applyBorder="1" applyAlignment="1" applyProtection="1">
      <alignment horizontal="left" vertical="center"/>
    </xf>
    <xf numFmtId="182" fontId="4" fillId="0" borderId="7" xfId="2" applyNumberFormat="1" applyFont="1" applyBorder="1" applyAlignment="1" applyProtection="1">
      <alignment horizontal="left" vertical="center"/>
    </xf>
    <xf numFmtId="178" fontId="4" fillId="0" borderId="17" xfId="2" applyNumberFormat="1" applyFont="1" applyBorder="1" applyAlignment="1" applyProtection="1">
      <alignment horizontal="left" vertical="center"/>
    </xf>
    <xf numFmtId="178" fontId="4" fillId="0" borderId="10" xfId="2" applyNumberFormat="1" applyFont="1" applyBorder="1" applyAlignment="1" applyProtection="1">
      <alignment horizontal="left" vertical="center"/>
    </xf>
    <xf numFmtId="178" fontId="4" fillId="0" borderId="12" xfId="2" applyNumberFormat="1" applyFont="1" applyBorder="1" applyAlignment="1" applyProtection="1">
      <alignment horizontal="left" vertical="center"/>
    </xf>
    <xf numFmtId="182" fontId="4" fillId="0" borderId="17" xfId="2" applyNumberFormat="1" applyFont="1" applyBorder="1" applyAlignment="1" applyProtection="1">
      <alignment horizontal="left" vertical="center"/>
    </xf>
    <xf numFmtId="182" fontId="4" fillId="0" borderId="10" xfId="2" applyNumberFormat="1" applyFont="1" applyBorder="1" applyAlignment="1" applyProtection="1">
      <alignment horizontal="left" vertical="center"/>
    </xf>
    <xf numFmtId="182" fontId="4" fillId="0" borderId="12" xfId="2" applyNumberFormat="1" applyFont="1" applyBorder="1" applyAlignment="1" applyProtection="1">
      <alignment horizontal="left" vertical="center"/>
    </xf>
    <xf numFmtId="14"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77" fontId="4" fillId="0" borderId="28" xfId="0" applyNumberFormat="1" applyFont="1" applyBorder="1" applyAlignment="1" applyProtection="1">
      <alignment horizontal="left" vertical="center" wrapText="1"/>
    </xf>
    <xf numFmtId="177" fontId="4" fillId="0" borderId="2" xfId="0" applyNumberFormat="1" applyFont="1" applyBorder="1" applyAlignment="1" applyProtection="1">
      <alignment horizontal="left" vertical="center" wrapText="1"/>
    </xf>
    <xf numFmtId="14" fontId="13" fillId="2" borderId="16" xfId="2" applyNumberFormat="1" applyFont="1" applyFill="1" applyBorder="1" applyAlignment="1" applyProtection="1">
      <alignment horizontal="left" vertical="center"/>
      <protection locked="0"/>
    </xf>
    <xf numFmtId="177" fontId="13" fillId="2" borderId="5" xfId="2" applyNumberFormat="1" applyFont="1" applyFill="1" applyBorder="1" applyAlignment="1" applyProtection="1">
      <alignment horizontal="left" vertical="center"/>
      <protection locked="0"/>
    </xf>
    <xf numFmtId="177" fontId="13" fillId="2" borderId="7" xfId="2" applyNumberFormat="1" applyFont="1" applyFill="1" applyBorder="1" applyAlignment="1" applyProtection="1">
      <alignment horizontal="left" vertical="center"/>
      <protection locked="0"/>
    </xf>
    <xf numFmtId="38" fontId="13" fillId="2" borderId="9" xfId="7" applyNumberFormat="1" applyFont="1" applyFill="1" applyBorder="1" applyAlignment="1" applyProtection="1">
      <alignment horizontal="right" vertical="center"/>
      <protection locked="0"/>
    </xf>
    <xf numFmtId="0" fontId="13" fillId="2" borderId="11" xfId="7" applyFont="1" applyFill="1" applyBorder="1" applyAlignment="1" applyProtection="1">
      <alignment horizontal="right" vertical="center"/>
      <protection locked="0"/>
    </xf>
    <xf numFmtId="38" fontId="4" fillId="0" borderId="28" xfId="2" applyNumberFormat="1" applyFont="1" applyBorder="1" applyAlignment="1" applyProtection="1">
      <alignment horizontal="center" vertical="center"/>
    </xf>
    <xf numFmtId="0" fontId="4" fillId="0" borderId="2" xfId="2" applyFont="1" applyBorder="1" applyAlignment="1" applyProtection="1">
      <alignment horizontal="center" vertical="center"/>
    </xf>
    <xf numFmtId="0" fontId="4" fillId="0" borderId="18" xfId="2" applyFont="1" applyBorder="1" applyAlignment="1" applyProtection="1">
      <alignment horizontal="center" vertical="center"/>
    </xf>
    <xf numFmtId="0" fontId="4" fillId="0" borderId="9" xfId="7" applyFont="1" applyBorder="1" applyAlignment="1" applyProtection="1">
      <alignment horizontal="left" vertical="center"/>
    </xf>
    <xf numFmtId="0" fontId="4" fillId="0" borderId="10" xfId="7" applyFont="1" applyBorder="1" applyAlignment="1" applyProtection="1">
      <alignment horizontal="left" vertical="center"/>
    </xf>
    <xf numFmtId="0" fontId="4" fillId="0" borderId="11" xfId="7" applyFont="1" applyBorder="1" applyAlignment="1" applyProtection="1">
      <alignment horizontal="left" vertical="center"/>
    </xf>
    <xf numFmtId="0" fontId="22" fillId="0" borderId="0" xfId="0" applyFont="1" applyAlignment="1" applyProtection="1">
      <alignment horizontal="left" vertical="top" wrapText="1"/>
    </xf>
    <xf numFmtId="182" fontId="13" fillId="2" borderId="0" xfId="0" applyNumberFormat="1" applyFont="1" applyFill="1" applyAlignment="1" applyProtection="1">
      <alignment horizontal="left" vertical="center"/>
      <protection locked="0"/>
    </xf>
    <xf numFmtId="14" fontId="13" fillId="2" borderId="17" xfId="2" applyNumberFormat="1" applyFont="1" applyFill="1" applyBorder="1" applyAlignment="1" applyProtection="1">
      <alignment horizontal="left" vertical="center"/>
      <protection locked="0"/>
    </xf>
    <xf numFmtId="177" fontId="13" fillId="2" borderId="10" xfId="2" applyNumberFormat="1" applyFont="1" applyFill="1" applyBorder="1" applyAlignment="1" applyProtection="1">
      <alignment horizontal="left" vertical="center"/>
      <protection locked="0"/>
    </xf>
    <xf numFmtId="177" fontId="13" fillId="2" borderId="12" xfId="2" applyNumberFormat="1" applyFont="1" applyFill="1" applyBorder="1" applyAlignment="1" applyProtection="1">
      <alignment horizontal="left" vertical="center"/>
      <protection locked="0"/>
    </xf>
    <xf numFmtId="14" fontId="13" fillId="2" borderId="71" xfId="2" applyNumberFormat="1" applyFont="1" applyFill="1" applyBorder="1" applyAlignment="1" applyProtection="1">
      <alignment horizontal="left" vertical="center"/>
      <protection locked="0"/>
    </xf>
    <xf numFmtId="177" fontId="13" fillId="2" borderId="14" xfId="2" applyNumberFormat="1" applyFont="1" applyFill="1" applyBorder="1" applyAlignment="1" applyProtection="1">
      <alignment horizontal="left" vertical="center"/>
      <protection locked="0"/>
    </xf>
    <xf numFmtId="177" fontId="13" fillId="2" borderId="57" xfId="2" applyNumberFormat="1" applyFont="1" applyFill="1" applyBorder="1" applyAlignment="1" applyProtection="1">
      <alignment horizontal="left" vertical="center"/>
      <protection locked="0"/>
    </xf>
    <xf numFmtId="0" fontId="4" fillId="0" borderId="17" xfId="3" applyFont="1" applyBorder="1" applyAlignment="1" applyProtection="1">
      <alignment horizontal="left" vertical="center"/>
    </xf>
    <xf numFmtId="0" fontId="4" fillId="0" borderId="10" xfId="3" applyFont="1" applyBorder="1" applyAlignment="1" applyProtection="1">
      <alignment horizontal="left" vertical="center"/>
    </xf>
    <xf numFmtId="0" fontId="4" fillId="0" borderId="12" xfId="3" applyFont="1" applyBorder="1" applyAlignment="1" applyProtection="1">
      <alignment horizontal="left" vertical="center"/>
    </xf>
    <xf numFmtId="178" fontId="4" fillId="0" borderId="71" xfId="2" applyNumberFormat="1" applyFont="1" applyBorder="1" applyAlignment="1" applyProtection="1">
      <alignment horizontal="left" vertical="center"/>
    </xf>
    <xf numFmtId="178" fontId="4" fillId="0" borderId="14" xfId="2" applyNumberFormat="1" applyFont="1" applyBorder="1" applyAlignment="1" applyProtection="1">
      <alignment horizontal="left" vertical="center"/>
    </xf>
    <xf numFmtId="178" fontId="4" fillId="0" borderId="57" xfId="2" applyNumberFormat="1" applyFont="1" applyBorder="1" applyAlignment="1" applyProtection="1">
      <alignment horizontal="left" vertical="center"/>
    </xf>
    <xf numFmtId="0" fontId="4" fillId="0" borderId="28" xfId="13" applyFont="1" applyBorder="1" applyAlignment="1" applyProtection="1">
      <alignment horizontal="left" vertical="center"/>
    </xf>
    <xf numFmtId="0" fontId="4" fillId="0" borderId="2" xfId="13" applyFont="1" applyBorder="1" applyAlignment="1" applyProtection="1">
      <alignment horizontal="left" vertical="center"/>
    </xf>
    <xf numFmtId="0" fontId="4" fillId="0" borderId="18" xfId="13" applyFont="1" applyBorder="1" applyAlignment="1" applyProtection="1">
      <alignment horizontal="left" vertical="center"/>
    </xf>
    <xf numFmtId="0" fontId="4" fillId="0" borderId="4" xfId="7" applyFont="1" applyBorder="1" applyAlignment="1" applyProtection="1">
      <alignment horizontal="left" vertical="center"/>
    </xf>
    <xf numFmtId="0" fontId="4" fillId="0" borderId="5" xfId="7" applyFont="1" applyBorder="1" applyAlignment="1" applyProtection="1">
      <alignment horizontal="left" vertical="center"/>
    </xf>
    <xf numFmtId="0" fontId="4" fillId="0" borderId="6" xfId="7" applyFont="1" applyBorder="1" applyAlignment="1" applyProtection="1">
      <alignment horizontal="left" vertical="center"/>
    </xf>
    <xf numFmtId="0" fontId="22" fillId="0" borderId="0" xfId="0" applyFont="1" applyAlignment="1" applyProtection="1">
      <alignment vertical="center" wrapText="1"/>
    </xf>
    <xf numFmtId="0" fontId="17" fillId="0" borderId="0" xfId="0" applyFont="1" applyProtection="1">
      <alignment vertical="center"/>
    </xf>
    <xf numFmtId="49" fontId="17" fillId="0" borderId="0" xfId="0" applyNumberFormat="1" applyFont="1" applyProtection="1">
      <alignment vertical="center"/>
    </xf>
    <xf numFmtId="0" fontId="19" fillId="0" borderId="22" xfId="0" applyFont="1" applyBorder="1" applyAlignment="1" applyProtection="1">
      <alignment horizontal="left" vertical="center" indent="1"/>
    </xf>
    <xf numFmtId="0" fontId="19" fillId="0" borderId="23" xfId="0" applyFont="1" applyBorder="1" applyAlignment="1" applyProtection="1">
      <alignment horizontal="left" vertical="center" indent="1"/>
    </xf>
    <xf numFmtId="0" fontId="19" fillId="0" borderId="26" xfId="0" applyFont="1" applyBorder="1" applyAlignment="1" applyProtection="1">
      <alignment horizontal="left" vertical="center" indent="1"/>
    </xf>
    <xf numFmtId="0" fontId="13" fillId="2" borderId="0" xfId="0" applyFont="1" applyFill="1" applyAlignment="1" applyProtection="1">
      <alignment horizontal="left" vertical="center"/>
      <protection locked="0"/>
    </xf>
    <xf numFmtId="185"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78" fontId="13" fillId="2" borderId="10" xfId="2" applyNumberFormat="1" applyFont="1" applyFill="1" applyBorder="1" applyAlignment="1" applyProtection="1">
      <alignment horizontal="right" vertical="center"/>
      <protection locked="0"/>
    </xf>
    <xf numFmtId="178" fontId="13" fillId="2" borderId="12" xfId="2" applyNumberFormat="1" applyFont="1" applyFill="1" applyBorder="1" applyAlignment="1" applyProtection="1">
      <alignment horizontal="right" vertical="center"/>
      <protection locked="0"/>
    </xf>
    <xf numFmtId="178" fontId="13" fillId="2" borderId="14" xfId="2" applyNumberFormat="1" applyFont="1" applyFill="1" applyBorder="1" applyAlignment="1" applyProtection="1">
      <alignment horizontal="right" vertical="center"/>
      <protection locked="0"/>
    </xf>
    <xf numFmtId="178" fontId="13" fillId="2" borderId="57" xfId="2"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4" fillId="0" borderId="28" xfId="2" applyFont="1" applyBorder="1" applyAlignment="1" applyProtection="1">
      <alignment horizontal="center" vertical="center"/>
    </xf>
    <xf numFmtId="0" fontId="4" fillId="0" borderId="53" xfId="2" applyFont="1" applyBorder="1" applyAlignment="1" applyProtection="1">
      <alignment horizontal="center" vertical="center"/>
    </xf>
    <xf numFmtId="178" fontId="13" fillId="2" borderId="5" xfId="2" applyNumberFormat="1" applyFont="1" applyFill="1" applyBorder="1" applyAlignment="1" applyProtection="1">
      <alignment horizontal="right" vertical="center"/>
      <protection locked="0"/>
    </xf>
    <xf numFmtId="178" fontId="13" fillId="2" borderId="7" xfId="2" applyNumberFormat="1" applyFont="1" applyFill="1" applyBorder="1" applyAlignment="1" applyProtection="1">
      <alignment horizontal="right" vertical="center"/>
      <protection locked="0"/>
    </xf>
    <xf numFmtId="38" fontId="13" fillId="2" borderId="32" xfId="2" applyNumberFormat="1" applyFont="1" applyFill="1" applyBorder="1" applyAlignment="1" applyProtection="1">
      <alignment horizontal="right" vertical="center"/>
      <protection locked="0"/>
    </xf>
    <xf numFmtId="178" fontId="13" fillId="2" borderId="33" xfId="2" applyNumberFormat="1" applyFont="1" applyFill="1" applyBorder="1" applyAlignment="1" applyProtection="1">
      <alignment horizontal="right" vertical="center"/>
      <protection locked="0"/>
    </xf>
    <xf numFmtId="178" fontId="13" fillId="2" borderId="34" xfId="2" applyNumberFormat="1" applyFont="1" applyFill="1" applyBorder="1" applyAlignment="1" applyProtection="1">
      <alignment horizontal="right" vertical="center"/>
      <protection locked="0"/>
    </xf>
    <xf numFmtId="38" fontId="4" fillId="0" borderId="35" xfId="2" applyNumberFormat="1" applyFont="1" applyBorder="1" applyAlignment="1" applyProtection="1">
      <alignment horizontal="right" vertical="center"/>
    </xf>
    <xf numFmtId="178" fontId="4" fillId="0" borderId="36" xfId="2" applyNumberFormat="1" applyFont="1" applyBorder="1" applyAlignment="1" applyProtection="1">
      <alignment horizontal="right" vertical="center"/>
    </xf>
    <xf numFmtId="178" fontId="4" fillId="0" borderId="37" xfId="2" applyNumberFormat="1" applyFont="1" applyBorder="1" applyAlignment="1" applyProtection="1">
      <alignment horizontal="right" vertical="center"/>
    </xf>
    <xf numFmtId="38" fontId="13" fillId="2" borderId="0" xfId="0" applyNumberFormat="1" applyFont="1" applyFill="1" applyAlignment="1" applyProtection="1">
      <alignment horizontal="right" vertical="center"/>
      <protection locked="0"/>
    </xf>
    <xf numFmtId="178" fontId="13" fillId="2" borderId="0" xfId="0" applyNumberFormat="1" applyFont="1" applyFill="1" applyAlignment="1" applyProtection="1">
      <alignment horizontal="right" vertical="center"/>
      <protection locked="0"/>
    </xf>
    <xf numFmtId="0" fontId="4" fillId="0" borderId="16" xfId="3" applyFont="1" applyBorder="1" applyAlignment="1" applyProtection="1">
      <alignment horizontal="left" vertical="center"/>
    </xf>
    <xf numFmtId="0" fontId="4" fillId="0" borderId="5" xfId="3" applyFont="1" applyBorder="1" applyAlignment="1" applyProtection="1">
      <alignment horizontal="left" vertical="center"/>
    </xf>
    <xf numFmtId="0" fontId="4" fillId="0" borderId="7" xfId="3" applyFont="1" applyBorder="1" applyAlignment="1" applyProtection="1">
      <alignment horizontal="left" vertical="center"/>
    </xf>
    <xf numFmtId="0" fontId="4" fillId="0" borderId="32" xfId="3" applyFont="1" applyBorder="1" applyAlignment="1" applyProtection="1">
      <alignment horizontal="left" vertical="center"/>
    </xf>
    <xf numFmtId="0" fontId="4" fillId="0" borderId="33" xfId="3" applyFont="1" applyBorder="1" applyAlignment="1" applyProtection="1">
      <alignment horizontal="left" vertical="center"/>
    </xf>
    <xf numFmtId="0" fontId="4" fillId="0" borderId="34" xfId="3" applyFont="1" applyBorder="1" applyAlignment="1" applyProtection="1">
      <alignment horizontal="left" vertical="center"/>
    </xf>
    <xf numFmtId="180" fontId="4" fillId="0" borderId="35" xfId="0" applyNumberFormat="1" applyFont="1" applyBorder="1" applyAlignment="1" applyProtection="1">
      <alignment horizontal="left" vertical="center"/>
    </xf>
    <xf numFmtId="180" fontId="4" fillId="0" borderId="36" xfId="0" applyNumberFormat="1" applyFont="1" applyBorder="1" applyAlignment="1" applyProtection="1">
      <alignment horizontal="left" vertical="center"/>
    </xf>
    <xf numFmtId="180" fontId="4" fillId="0" borderId="37" xfId="0" applyNumberFormat="1" applyFont="1" applyBorder="1" applyAlignment="1" applyProtection="1">
      <alignment horizontal="left" vertical="center"/>
    </xf>
    <xf numFmtId="0" fontId="19" fillId="0" borderId="22" xfId="0" applyFont="1" applyBorder="1" applyAlignment="1" applyProtection="1">
      <alignment horizontal="center" vertical="center"/>
    </xf>
    <xf numFmtId="0" fontId="19" fillId="0" borderId="23" xfId="0" applyFont="1" applyBorder="1" applyAlignment="1" applyProtection="1">
      <alignment horizontal="center" vertical="center"/>
    </xf>
    <xf numFmtId="0" fontId="19" fillId="0" borderId="26" xfId="0" applyFont="1" applyBorder="1" applyAlignment="1" applyProtection="1">
      <alignment horizontal="center" vertical="center"/>
    </xf>
    <xf numFmtId="49" fontId="4" fillId="3" borderId="10" xfId="13" applyNumberFormat="1" applyFont="1" applyFill="1" applyBorder="1" applyAlignment="1" applyProtection="1">
      <alignment horizontal="center" vertical="center"/>
    </xf>
    <xf numFmtId="0" fontId="4" fillId="3" borderId="11" xfId="13" applyFont="1" applyFill="1" applyBorder="1" applyAlignment="1" applyProtection="1">
      <alignment horizontal="center" vertical="center"/>
    </xf>
    <xf numFmtId="49" fontId="13" fillId="2" borderId="9" xfId="13" applyNumberFormat="1" applyFont="1" applyFill="1" applyBorder="1" applyAlignment="1" applyProtection="1">
      <alignment horizontal="center" vertical="center"/>
      <protection locked="0"/>
    </xf>
    <xf numFmtId="0" fontId="13" fillId="2" borderId="11" xfId="13" applyFont="1" applyFill="1" applyBorder="1" applyAlignment="1" applyProtection="1">
      <alignment horizontal="center" vertical="center"/>
      <protection locked="0"/>
    </xf>
    <xf numFmtId="0" fontId="4" fillId="3" borderId="9" xfId="13" applyFont="1" applyFill="1" applyBorder="1" applyAlignment="1" applyProtection="1">
      <alignment horizontal="center" vertical="center"/>
    </xf>
    <xf numFmtId="0" fontId="17" fillId="0" borderId="0" xfId="0" applyFont="1" applyAlignment="1" applyProtection="1">
      <alignment horizontal="left" vertical="top" wrapText="1"/>
    </xf>
    <xf numFmtId="178" fontId="4" fillId="0" borderId="71" xfId="2" quotePrefix="1" applyNumberFormat="1" applyFont="1" applyBorder="1" applyAlignment="1" applyProtection="1">
      <alignment horizontal="left" vertical="center"/>
    </xf>
    <xf numFmtId="178" fontId="4" fillId="0" borderId="14" xfId="2" quotePrefix="1" applyNumberFormat="1" applyFont="1" applyBorder="1" applyAlignment="1" applyProtection="1">
      <alignment horizontal="left" vertical="center"/>
    </xf>
    <xf numFmtId="178" fontId="4" fillId="0" borderId="57" xfId="2" quotePrefix="1" applyNumberFormat="1" applyFont="1" applyBorder="1" applyAlignment="1" applyProtection="1">
      <alignment horizontal="left" vertical="center"/>
    </xf>
    <xf numFmtId="178" fontId="4" fillId="0" borderId="16" xfId="2" applyNumberFormat="1" applyFont="1" applyBorder="1" applyAlignment="1" applyProtection="1">
      <alignment horizontal="left" vertical="center"/>
    </xf>
    <xf numFmtId="178" fontId="4" fillId="0" borderId="5" xfId="2" applyNumberFormat="1" applyFont="1" applyBorder="1" applyAlignment="1" applyProtection="1">
      <alignment horizontal="left" vertical="center"/>
    </xf>
    <xf numFmtId="178" fontId="4" fillId="0" borderId="7" xfId="2" applyNumberFormat="1" applyFont="1" applyBorder="1" applyAlignment="1" applyProtection="1">
      <alignment horizontal="left" vertical="center"/>
    </xf>
    <xf numFmtId="0" fontId="4" fillId="0" borderId="9" xfId="13" applyFont="1" applyBorder="1" applyProtection="1">
      <alignment vertical="center"/>
    </xf>
    <xf numFmtId="0" fontId="4" fillId="0" borderId="10" xfId="13" applyFont="1" applyBorder="1" applyProtection="1">
      <alignment vertical="center"/>
    </xf>
    <xf numFmtId="0" fontId="4" fillId="0" borderId="11" xfId="13" applyFont="1" applyBorder="1" applyProtection="1">
      <alignment vertical="center"/>
    </xf>
    <xf numFmtId="49" fontId="13" fillId="2" borderId="4" xfId="13" applyNumberFormat="1" applyFont="1" applyFill="1" applyBorder="1" applyAlignment="1" applyProtection="1">
      <alignment horizontal="center" vertical="center"/>
      <protection locked="0"/>
    </xf>
    <xf numFmtId="0" fontId="13" fillId="2" borderId="6" xfId="13" applyFont="1" applyFill="1" applyBorder="1" applyAlignment="1" applyProtection="1">
      <alignment horizontal="center" vertical="center"/>
      <protection locked="0"/>
    </xf>
    <xf numFmtId="0" fontId="4" fillId="0" borderId="4" xfId="13" applyFont="1" applyBorder="1" applyProtection="1">
      <alignment vertical="center"/>
    </xf>
    <xf numFmtId="0" fontId="4" fillId="0" borderId="5" xfId="13" applyFont="1" applyBorder="1" applyProtection="1">
      <alignment vertical="center"/>
    </xf>
    <xf numFmtId="0" fontId="4" fillId="0" borderId="6" xfId="13" applyFont="1" applyBorder="1" applyProtection="1">
      <alignment vertical="center"/>
    </xf>
    <xf numFmtId="0" fontId="4" fillId="0" borderId="13" xfId="13" applyFont="1" applyBorder="1" applyProtection="1">
      <alignment vertical="center"/>
    </xf>
    <xf numFmtId="0" fontId="4" fillId="0" borderId="14" xfId="13" applyFont="1" applyBorder="1" applyProtection="1">
      <alignment vertical="center"/>
    </xf>
    <xf numFmtId="0" fontId="4" fillId="0" borderId="15" xfId="13" applyFont="1" applyBorder="1" applyProtection="1">
      <alignment vertical="center"/>
    </xf>
    <xf numFmtId="0" fontId="4" fillId="0" borderId="31" xfId="13" applyFont="1" applyBorder="1" applyAlignment="1" applyProtection="1">
      <alignment horizontal="left" vertical="center"/>
    </xf>
    <xf numFmtId="0" fontId="4" fillId="0" borderId="0" xfId="13" applyFont="1" applyAlignment="1" applyProtection="1">
      <alignment horizontal="left" vertical="center"/>
    </xf>
    <xf numFmtId="0" fontId="4" fillId="0" borderId="54" xfId="13" applyFont="1" applyBorder="1" applyAlignment="1" applyProtection="1">
      <alignment horizontal="left" vertical="center"/>
    </xf>
    <xf numFmtId="0" fontId="4" fillId="0" borderId="9" xfId="13" applyFont="1" applyBorder="1" applyAlignment="1" applyProtection="1">
      <alignment horizontal="left" vertical="center"/>
    </xf>
    <xf numFmtId="0" fontId="4" fillId="0" borderId="10" xfId="13" applyFont="1" applyBorder="1" applyAlignment="1" applyProtection="1">
      <alignment horizontal="left" vertical="center"/>
    </xf>
    <xf numFmtId="0" fontId="4" fillId="0" borderId="11" xfId="13" applyFont="1" applyBorder="1" applyAlignment="1" applyProtection="1">
      <alignment horizontal="left" vertical="center"/>
    </xf>
    <xf numFmtId="178" fontId="4" fillId="3" borderId="31" xfId="13" applyNumberFormat="1" applyFont="1" applyFill="1" applyBorder="1" applyAlignment="1" applyProtection="1">
      <alignment horizontal="center" vertical="center"/>
    </xf>
    <xf numFmtId="178" fontId="4" fillId="3" borderId="54" xfId="13" applyNumberFormat="1" applyFont="1" applyFill="1" applyBorder="1" applyAlignment="1" applyProtection="1">
      <alignment horizontal="center" vertical="center"/>
    </xf>
    <xf numFmtId="0" fontId="4" fillId="0" borderId="42" xfId="13" applyFont="1" applyBorder="1" applyProtection="1">
      <alignment vertical="center"/>
    </xf>
    <xf numFmtId="0" fontId="4" fillId="0" borderId="43" xfId="13" applyFont="1" applyBorder="1" applyProtection="1">
      <alignment vertical="center"/>
    </xf>
    <xf numFmtId="0" fontId="4" fillId="0" borderId="44" xfId="13" applyFont="1" applyBorder="1" applyProtection="1">
      <alignment vertical="center"/>
    </xf>
    <xf numFmtId="0" fontId="4" fillId="0" borderId="55" xfId="13" applyFont="1" applyBorder="1" applyProtection="1">
      <alignment vertical="center"/>
    </xf>
    <xf numFmtId="0" fontId="4" fillId="0" borderId="56" xfId="13" applyFont="1" applyBorder="1" applyProtection="1">
      <alignment vertical="center"/>
    </xf>
    <xf numFmtId="0" fontId="4" fillId="0" borderId="48" xfId="13" applyFont="1" applyBorder="1" applyProtection="1">
      <alignment vertical="center"/>
    </xf>
    <xf numFmtId="38" fontId="13" fillId="2" borderId="68" xfId="2" applyNumberFormat="1" applyFont="1" applyFill="1" applyBorder="1" applyAlignment="1" applyProtection="1">
      <alignment horizontal="right" vertical="center"/>
      <protection locked="0"/>
    </xf>
    <xf numFmtId="178" fontId="13" fillId="2" borderId="72" xfId="2" applyNumberFormat="1" applyFont="1" applyFill="1" applyBorder="1" applyAlignment="1" applyProtection="1">
      <alignment horizontal="right" vertical="center"/>
      <protection locked="0"/>
    </xf>
    <xf numFmtId="38" fontId="13" fillId="2" borderId="4" xfId="2" applyNumberFormat="1" applyFont="1" applyFill="1" applyBorder="1" applyAlignment="1" applyProtection="1">
      <alignment horizontal="right" vertical="center"/>
      <protection locked="0"/>
    </xf>
    <xf numFmtId="177" fontId="13" fillId="2" borderId="5" xfId="2" applyNumberFormat="1" applyFont="1" applyFill="1" applyBorder="1" applyAlignment="1" applyProtection="1">
      <alignment horizontal="right" vertical="center"/>
      <protection locked="0"/>
    </xf>
    <xf numFmtId="177" fontId="13" fillId="2" borderId="6" xfId="2" applyNumberFormat="1" applyFont="1" applyFill="1" applyBorder="1" applyAlignment="1" applyProtection="1">
      <alignment horizontal="right" vertical="center"/>
      <protection locked="0"/>
    </xf>
    <xf numFmtId="38" fontId="13" fillId="2" borderId="9" xfId="2" applyNumberFormat="1" applyFont="1" applyFill="1" applyBorder="1" applyAlignment="1" applyProtection="1">
      <alignment horizontal="right" vertical="center"/>
      <protection locked="0"/>
    </xf>
    <xf numFmtId="177" fontId="13" fillId="2" borderId="10" xfId="2" applyNumberFormat="1" applyFont="1" applyFill="1" applyBorder="1" applyAlignment="1" applyProtection="1">
      <alignment horizontal="right" vertical="center"/>
      <protection locked="0"/>
    </xf>
    <xf numFmtId="49" fontId="13" fillId="2" borderId="10" xfId="2" applyNumberFormat="1" applyFont="1" applyFill="1" applyBorder="1" applyAlignment="1" applyProtection="1">
      <alignment horizontal="right" vertical="center"/>
      <protection locked="0"/>
    </xf>
    <xf numFmtId="177" fontId="13" fillId="2" borderId="11" xfId="2" applyNumberFormat="1" applyFont="1" applyFill="1" applyBorder="1" applyAlignment="1" applyProtection="1">
      <alignment horizontal="right" vertical="center"/>
      <protection locked="0"/>
    </xf>
    <xf numFmtId="177" fontId="13" fillId="2" borderId="33" xfId="2" applyNumberFormat="1" applyFont="1" applyFill="1" applyBorder="1" applyAlignment="1" applyProtection="1">
      <alignment horizontal="right" vertical="center"/>
      <protection locked="0"/>
    </xf>
    <xf numFmtId="177" fontId="13" fillId="2" borderId="72" xfId="2" applyNumberFormat="1" applyFont="1" applyFill="1" applyBorder="1" applyAlignment="1" applyProtection="1">
      <alignment horizontal="right" vertical="center"/>
      <protection locked="0"/>
    </xf>
    <xf numFmtId="38" fontId="4" fillId="0" borderId="39" xfId="2" applyNumberFormat="1" applyFont="1" applyBorder="1" applyAlignment="1" applyProtection="1">
      <alignment horizontal="right" vertical="center"/>
    </xf>
    <xf numFmtId="38" fontId="4" fillId="0" borderId="36" xfId="2" applyNumberFormat="1" applyFont="1" applyBorder="1" applyAlignment="1" applyProtection="1">
      <alignment horizontal="right" vertical="center"/>
    </xf>
    <xf numFmtId="38" fontId="4" fillId="0" borderId="37" xfId="2" applyNumberFormat="1" applyFont="1" applyBorder="1" applyAlignment="1" applyProtection="1">
      <alignment horizontal="right" vertical="center"/>
    </xf>
    <xf numFmtId="178" fontId="13" fillId="2" borderId="11" xfId="2" applyNumberFormat="1" applyFont="1" applyFill="1" applyBorder="1" applyAlignment="1" applyProtection="1">
      <alignment horizontal="right" vertical="center"/>
      <protection locked="0"/>
    </xf>
    <xf numFmtId="178" fontId="13" fillId="2" borderId="6" xfId="2" applyNumberFormat="1" applyFont="1" applyFill="1" applyBorder="1" applyAlignment="1" applyProtection="1">
      <alignment horizontal="right" vertical="center"/>
      <protection locked="0"/>
    </xf>
    <xf numFmtId="0" fontId="4" fillId="0" borderId="71" xfId="2" applyFont="1" applyBorder="1" applyAlignment="1" applyProtection="1">
      <alignment horizontal="left" vertical="center"/>
    </xf>
    <xf numFmtId="0" fontId="4" fillId="0" borderId="14" xfId="2" applyFont="1" applyBorder="1" applyAlignment="1" applyProtection="1">
      <alignment horizontal="left" vertical="center"/>
    </xf>
    <xf numFmtId="0" fontId="4" fillId="0" borderId="57" xfId="2" applyFont="1" applyBorder="1" applyAlignment="1" applyProtection="1">
      <alignment horizontal="left" vertical="center"/>
    </xf>
    <xf numFmtId="0" fontId="4" fillId="0" borderId="3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41" xfId="7" applyFont="1" applyBorder="1" applyAlignment="1" applyProtection="1">
      <alignment horizontal="center" vertical="center" textRotation="255"/>
    </xf>
    <xf numFmtId="0" fontId="4" fillId="0" borderId="30" xfId="7" applyFont="1" applyBorder="1" applyAlignment="1" applyProtection="1">
      <alignment horizontal="center" vertical="center" textRotation="255"/>
    </xf>
    <xf numFmtId="0" fontId="4" fillId="0" borderId="47" xfId="7" applyFont="1" applyBorder="1" applyAlignment="1" applyProtection="1">
      <alignment horizontal="center" vertical="center" textRotation="255"/>
    </xf>
    <xf numFmtId="178" fontId="4" fillId="0" borderId="1"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178" fontId="4" fillId="0" borderId="18" xfId="0" applyNumberFormat="1" applyFont="1" applyBorder="1" applyAlignment="1" applyProtection="1">
      <alignment horizontal="center" vertical="center"/>
    </xf>
    <xf numFmtId="49" fontId="4" fillId="0" borderId="1" xfId="0" applyNumberFormat="1" applyFont="1" applyBorder="1" applyAlignment="1" applyProtection="1">
      <alignment horizontal="left" vertical="center" wrapText="1"/>
    </xf>
    <xf numFmtId="49" fontId="4" fillId="0" borderId="2" xfId="0" applyNumberFormat="1" applyFont="1" applyBorder="1" applyAlignment="1" applyProtection="1">
      <alignment horizontal="left" vertical="center" wrapText="1"/>
    </xf>
    <xf numFmtId="49" fontId="4" fillId="0" borderId="18" xfId="0" applyNumberFormat="1" applyFont="1" applyBorder="1" applyAlignment="1" applyProtection="1">
      <alignment horizontal="left" vertical="center" wrapText="1"/>
    </xf>
    <xf numFmtId="14" fontId="4" fillId="0" borderId="1" xfId="0" applyNumberFormat="1" applyFont="1" applyBorder="1" applyAlignment="1" applyProtection="1">
      <alignment horizontal="left" vertical="center" wrapText="1" shrinkToFit="1"/>
    </xf>
    <xf numFmtId="178" fontId="4" fillId="0" borderId="2" xfId="0" applyNumberFormat="1" applyFont="1" applyBorder="1" applyAlignment="1" applyProtection="1">
      <alignment horizontal="left" vertical="center" wrapText="1" shrinkToFit="1"/>
    </xf>
    <xf numFmtId="178" fontId="4" fillId="0" borderId="53" xfId="0" applyNumberFormat="1" applyFont="1" applyBorder="1" applyAlignment="1" applyProtection="1">
      <alignment horizontal="left" vertical="center" wrapText="1" shrinkToFit="1"/>
    </xf>
    <xf numFmtId="0" fontId="4" fillId="0" borderId="19" xfId="13" applyFont="1" applyBorder="1" applyAlignment="1" applyProtection="1">
      <alignment horizontal="center" vertical="center" wrapText="1"/>
    </xf>
    <xf numFmtId="0" fontId="4" fillId="0" borderId="30" xfId="13" applyFont="1" applyBorder="1" applyAlignment="1" applyProtection="1">
      <alignment horizontal="center" vertical="center"/>
    </xf>
    <xf numFmtId="0" fontId="4" fillId="0" borderId="64" xfId="13" applyFont="1" applyBorder="1" applyAlignment="1" applyProtection="1">
      <alignment horizontal="center" vertical="center"/>
    </xf>
    <xf numFmtId="0" fontId="4" fillId="3" borderId="25" xfId="19" applyNumberFormat="1" applyFont="1" applyFill="1" applyBorder="1" applyAlignment="1" applyProtection="1">
      <alignment horizontal="center" vertical="center"/>
    </xf>
    <xf numFmtId="38" fontId="4" fillId="3" borderId="58" xfId="19" applyFont="1" applyFill="1" applyBorder="1" applyAlignment="1" applyProtection="1">
      <alignment horizontal="center" vertical="center"/>
    </xf>
    <xf numFmtId="38" fontId="4" fillId="3" borderId="31" xfId="19" applyFont="1" applyFill="1" applyBorder="1" applyAlignment="1" applyProtection="1">
      <alignment horizontal="center" vertical="center"/>
    </xf>
    <xf numFmtId="38" fontId="4" fillId="3" borderId="54" xfId="19" applyFont="1" applyFill="1" applyBorder="1" applyAlignment="1" applyProtection="1">
      <alignment horizontal="center" vertical="center"/>
    </xf>
    <xf numFmtId="38" fontId="4" fillId="3" borderId="70" xfId="19" applyFont="1" applyFill="1" applyBorder="1" applyAlignment="1" applyProtection="1">
      <alignment horizontal="center" vertical="center"/>
    </xf>
    <xf numFmtId="38" fontId="4" fillId="3" borderId="63" xfId="19" applyFont="1" applyFill="1" applyBorder="1" applyAlignment="1" applyProtection="1">
      <alignment horizontal="center" vertical="center"/>
    </xf>
    <xf numFmtId="182" fontId="4" fillId="0" borderId="25" xfId="2" applyNumberFormat="1" applyFont="1" applyBorder="1" applyAlignment="1" applyProtection="1">
      <alignment horizontal="center" vertical="center"/>
    </xf>
    <xf numFmtId="182" fontId="4" fillId="0" borderId="23" xfId="2" applyNumberFormat="1" applyFont="1" applyBorder="1" applyAlignment="1" applyProtection="1">
      <alignment horizontal="center" vertical="center"/>
    </xf>
    <xf numFmtId="182" fontId="4" fillId="0" borderId="58" xfId="2" applyNumberFormat="1" applyFont="1" applyBorder="1" applyAlignment="1" applyProtection="1">
      <alignment horizontal="center" vertical="center"/>
    </xf>
    <xf numFmtId="182" fontId="4" fillId="0" borderId="31" xfId="2" applyNumberFormat="1" applyFont="1" applyBorder="1" applyAlignment="1" applyProtection="1">
      <alignment horizontal="center" vertical="center"/>
    </xf>
    <xf numFmtId="182" fontId="4" fillId="0" borderId="0" xfId="2" applyNumberFormat="1" applyFont="1" applyAlignment="1" applyProtection="1">
      <alignment horizontal="center" vertical="center"/>
    </xf>
    <xf numFmtId="182" fontId="4" fillId="0" borderId="54" xfId="2" applyNumberFormat="1" applyFont="1" applyBorder="1" applyAlignment="1" applyProtection="1">
      <alignment horizontal="center" vertical="center"/>
    </xf>
    <xf numFmtId="182" fontId="4" fillId="0" borderId="70" xfId="2" applyNumberFormat="1" applyFont="1" applyBorder="1" applyAlignment="1" applyProtection="1">
      <alignment horizontal="center" vertical="center"/>
    </xf>
    <xf numFmtId="182" fontId="4" fillId="0" borderId="20" xfId="2" applyNumberFormat="1" applyFont="1" applyBorder="1" applyAlignment="1" applyProtection="1">
      <alignment horizontal="center" vertical="center"/>
    </xf>
    <xf numFmtId="182" fontId="4" fillId="0" borderId="63" xfId="2" applyNumberFormat="1" applyFont="1" applyBorder="1" applyAlignment="1" applyProtection="1">
      <alignment horizontal="center" vertical="center"/>
    </xf>
    <xf numFmtId="49" fontId="13" fillId="2" borderId="25" xfId="13" applyNumberFormat="1" applyFont="1" applyFill="1" applyBorder="1" applyAlignment="1" applyProtection="1">
      <alignment horizontal="left" vertical="center"/>
      <protection locked="0"/>
    </xf>
    <xf numFmtId="49" fontId="13" fillId="2" borderId="23" xfId="13" applyNumberFormat="1" applyFont="1" applyFill="1" applyBorder="1" applyAlignment="1" applyProtection="1">
      <alignment horizontal="left" vertical="center"/>
      <protection locked="0"/>
    </xf>
    <xf numFmtId="177" fontId="13" fillId="2" borderId="23" xfId="13" applyNumberFormat="1" applyFont="1" applyFill="1" applyBorder="1" applyAlignment="1" applyProtection="1">
      <alignment horizontal="left" vertical="center"/>
      <protection locked="0"/>
    </xf>
    <xf numFmtId="49" fontId="13" fillId="2" borderId="58" xfId="13" applyNumberFormat="1" applyFont="1" applyFill="1" applyBorder="1" applyAlignment="1" applyProtection="1">
      <alignment horizontal="left" vertical="center"/>
      <protection locked="0"/>
    </xf>
    <xf numFmtId="49" fontId="13" fillId="2" borderId="31" xfId="13" applyNumberFormat="1" applyFont="1" applyFill="1" applyBorder="1" applyAlignment="1" applyProtection="1">
      <alignment horizontal="left" vertical="center"/>
      <protection locked="0"/>
    </xf>
    <xf numFmtId="49" fontId="13" fillId="2" borderId="0" xfId="13" applyNumberFormat="1" applyFont="1" applyFill="1" applyAlignment="1" applyProtection="1">
      <alignment horizontal="left" vertical="center"/>
      <protection locked="0"/>
    </xf>
    <xf numFmtId="177" fontId="13" fillId="2" borderId="0" xfId="13" applyNumberFormat="1" applyFont="1" applyFill="1" applyAlignment="1" applyProtection="1">
      <alignment horizontal="left" vertical="center"/>
      <protection locked="0"/>
    </xf>
    <xf numFmtId="49" fontId="13" fillId="2" borderId="54" xfId="13" applyNumberFormat="1" applyFont="1" applyFill="1" applyBorder="1" applyAlignment="1" applyProtection="1">
      <alignment horizontal="left" vertical="center"/>
      <protection locked="0"/>
    </xf>
    <xf numFmtId="49" fontId="13" fillId="2" borderId="70" xfId="13" applyNumberFormat="1" applyFont="1" applyFill="1" applyBorder="1" applyAlignment="1" applyProtection="1">
      <alignment horizontal="left" vertical="center"/>
      <protection locked="0"/>
    </xf>
    <xf numFmtId="49" fontId="13" fillId="2" borderId="20" xfId="13" applyNumberFormat="1" applyFont="1" applyFill="1" applyBorder="1" applyAlignment="1" applyProtection="1">
      <alignment horizontal="left" vertical="center"/>
      <protection locked="0"/>
    </xf>
    <xf numFmtId="49" fontId="13" fillId="2" borderId="63" xfId="13" applyNumberFormat="1" applyFont="1" applyFill="1" applyBorder="1" applyAlignment="1" applyProtection="1">
      <alignment horizontal="left" vertical="center"/>
      <protection locked="0"/>
    </xf>
    <xf numFmtId="14" fontId="13" fillId="2" borderId="25" xfId="0" applyNumberFormat="1" applyFont="1" applyFill="1" applyBorder="1" applyAlignment="1" applyProtection="1">
      <alignment horizontal="left" vertical="center"/>
      <protection locked="0"/>
    </xf>
    <xf numFmtId="177" fontId="13" fillId="2" borderId="23" xfId="0" applyNumberFormat="1" applyFont="1" applyFill="1" applyBorder="1" applyAlignment="1" applyProtection="1">
      <alignment horizontal="left" vertical="center"/>
      <protection locked="0"/>
    </xf>
    <xf numFmtId="177" fontId="13" fillId="2" borderId="26" xfId="0" applyNumberFormat="1" applyFont="1" applyFill="1" applyBorder="1" applyAlignment="1" applyProtection="1">
      <alignment horizontal="left" vertical="center"/>
      <protection locked="0"/>
    </xf>
    <xf numFmtId="177" fontId="13" fillId="2" borderId="31" xfId="0" applyNumberFormat="1" applyFont="1" applyFill="1" applyBorder="1" applyAlignment="1" applyProtection="1">
      <alignment horizontal="left" vertical="center"/>
      <protection locked="0"/>
    </xf>
    <xf numFmtId="177" fontId="13" fillId="2" borderId="29" xfId="0" applyNumberFormat="1" applyFont="1" applyFill="1" applyBorder="1" applyAlignment="1" applyProtection="1">
      <alignment horizontal="left" vertical="center"/>
      <protection locked="0"/>
    </xf>
    <xf numFmtId="14" fontId="13" fillId="2" borderId="70" xfId="0" applyNumberFormat="1" applyFont="1" applyFill="1" applyBorder="1" applyAlignment="1" applyProtection="1">
      <alignment horizontal="left" vertical="center"/>
      <protection locked="0"/>
    </xf>
    <xf numFmtId="177" fontId="13" fillId="2" borderId="20" xfId="0" applyNumberFormat="1" applyFont="1" applyFill="1" applyBorder="1" applyAlignment="1" applyProtection="1">
      <alignment horizontal="left" vertical="center"/>
      <protection locked="0"/>
    </xf>
    <xf numFmtId="177" fontId="13" fillId="2" borderId="21"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177" fontId="13" fillId="2" borderId="10"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0" fontId="4" fillId="0" borderId="13" xfId="7" applyFont="1" applyBorder="1" applyAlignment="1" applyProtection="1">
      <alignment horizontal="left" vertical="center"/>
    </xf>
    <xf numFmtId="0" fontId="4" fillId="0" borderId="14" xfId="7" applyFont="1" applyBorder="1" applyAlignment="1" applyProtection="1">
      <alignment horizontal="left" vertical="center"/>
    </xf>
    <xf numFmtId="0" fontId="4" fillId="0" borderId="15" xfId="7" applyFont="1" applyBorder="1" applyAlignment="1" applyProtection="1">
      <alignment horizontal="left" vertical="center"/>
    </xf>
    <xf numFmtId="38" fontId="13" fillId="2" borderId="13" xfId="7" applyNumberFormat="1" applyFont="1" applyFill="1" applyBorder="1" applyAlignment="1" applyProtection="1">
      <alignment horizontal="right" vertical="center"/>
      <protection locked="0"/>
    </xf>
    <xf numFmtId="0" fontId="13" fillId="2" borderId="15" xfId="7" applyFont="1" applyFill="1" applyBorder="1" applyAlignment="1" applyProtection="1">
      <alignment horizontal="right" vertical="center"/>
      <protection locked="0"/>
    </xf>
    <xf numFmtId="180" fontId="17" fillId="0" borderId="0" xfId="0" applyNumberFormat="1" applyFont="1" applyAlignment="1" applyProtection="1">
      <alignment horizontal="left" vertical="center" wrapText="1"/>
    </xf>
    <xf numFmtId="0" fontId="4" fillId="0" borderId="18" xfId="0" applyFont="1" applyBorder="1" applyAlignment="1" applyProtection="1">
      <alignment horizontal="left" vertical="center"/>
    </xf>
    <xf numFmtId="38" fontId="4" fillId="0" borderId="17" xfId="2" applyNumberFormat="1" applyFont="1" applyBorder="1" applyAlignment="1" applyProtection="1">
      <alignment horizontal="right" vertical="center"/>
    </xf>
    <xf numFmtId="182" fontId="4" fillId="0" borderId="10" xfId="2" applyNumberFormat="1" applyFont="1" applyBorder="1" applyAlignment="1" applyProtection="1">
      <alignment horizontal="right" vertical="center"/>
    </xf>
    <xf numFmtId="182" fontId="4" fillId="0" borderId="12" xfId="2" applyNumberFormat="1" applyFont="1" applyBorder="1" applyAlignment="1" applyProtection="1">
      <alignment horizontal="right" vertical="center"/>
    </xf>
    <xf numFmtId="49" fontId="13" fillId="2" borderId="71" xfId="2" applyNumberFormat="1"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protection locked="0"/>
    </xf>
    <xf numFmtId="49" fontId="13" fillId="2" borderId="57" xfId="2" applyNumberFormat="1" applyFont="1" applyFill="1" applyBorder="1" applyAlignment="1" applyProtection="1">
      <alignment horizontal="left" vertical="center"/>
      <protection locked="0"/>
    </xf>
    <xf numFmtId="0" fontId="4" fillId="0" borderId="35"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left" vertical="center"/>
    </xf>
    <xf numFmtId="38" fontId="4" fillId="0" borderId="38" xfId="2" applyNumberFormat="1" applyFont="1" applyBorder="1" applyAlignment="1" applyProtection="1">
      <alignment horizontal="right" vertical="center"/>
    </xf>
    <xf numFmtId="182" fontId="4" fillId="0" borderId="1" xfId="13" applyNumberFormat="1" applyFont="1" applyBorder="1" applyAlignment="1" applyProtection="1">
      <alignment horizontal="center" vertical="center"/>
    </xf>
    <xf numFmtId="0" fontId="4" fillId="0" borderId="2" xfId="13" applyFont="1" applyBorder="1" applyAlignment="1" applyProtection="1">
      <alignment horizontal="center" vertical="center"/>
    </xf>
    <xf numFmtId="0" fontId="4" fillId="0" borderId="53" xfId="13" applyFont="1" applyBorder="1" applyAlignment="1" applyProtection="1">
      <alignment horizontal="center" vertical="center"/>
    </xf>
    <xf numFmtId="38" fontId="13" fillId="2" borderId="4" xfId="7" applyNumberFormat="1" applyFont="1" applyFill="1" applyBorder="1" applyAlignment="1" applyProtection="1">
      <alignment horizontal="right" vertical="center"/>
      <protection locked="0"/>
    </xf>
    <xf numFmtId="0" fontId="13" fillId="2" borderId="6" xfId="7" applyFont="1" applyFill="1" applyBorder="1" applyAlignment="1" applyProtection="1">
      <alignment horizontal="right" vertical="center"/>
      <protection locked="0"/>
    </xf>
    <xf numFmtId="38" fontId="4" fillId="0" borderId="1"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7" fontId="4" fillId="0" borderId="18" xfId="0" applyNumberFormat="1" applyFont="1" applyBorder="1" applyAlignment="1" applyProtection="1">
      <alignment horizontal="center" vertical="center"/>
    </xf>
    <xf numFmtId="49" fontId="13" fillId="2" borderId="16" xfId="2" applyNumberFormat="1" applyFont="1" applyFill="1" applyBorder="1" applyAlignment="1" applyProtection="1">
      <alignment horizontal="left" vertical="center"/>
      <protection locked="0"/>
    </xf>
    <xf numFmtId="49" fontId="13" fillId="2" borderId="5" xfId="2" applyNumberFormat="1" applyFont="1" applyFill="1" applyBorder="1" applyAlignment="1" applyProtection="1">
      <alignment horizontal="left" vertical="center"/>
      <protection locked="0"/>
    </xf>
    <xf numFmtId="49" fontId="13" fillId="2" borderId="7" xfId="2" applyNumberFormat="1" applyFont="1" applyFill="1" applyBorder="1" applyAlignment="1" applyProtection="1">
      <alignment horizontal="left" vertical="center"/>
      <protection locked="0"/>
    </xf>
    <xf numFmtId="49" fontId="13" fillId="2" borderId="17" xfId="2" applyNumberFormat="1" applyFont="1" applyFill="1" applyBorder="1" applyAlignment="1" applyProtection="1">
      <alignment horizontal="left" vertical="center"/>
      <protection locked="0"/>
    </xf>
    <xf numFmtId="49" fontId="13" fillId="2" borderId="10" xfId="2" applyNumberFormat="1" applyFont="1" applyFill="1" applyBorder="1" applyAlignment="1" applyProtection="1">
      <alignment horizontal="left" vertical="center"/>
      <protection locked="0"/>
    </xf>
    <xf numFmtId="49" fontId="13" fillId="2" borderId="12" xfId="2" applyNumberFormat="1" applyFont="1" applyFill="1" applyBorder="1" applyAlignment="1" applyProtection="1">
      <alignment horizontal="left" vertical="center"/>
      <protection locked="0"/>
    </xf>
    <xf numFmtId="0" fontId="4" fillId="0" borderId="16"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17" xfId="2" applyFont="1" applyBorder="1" applyAlignment="1" applyProtection="1">
      <alignment horizontal="left" vertical="center"/>
    </xf>
    <xf numFmtId="0" fontId="4" fillId="0" borderId="10" xfId="2" applyFont="1" applyBorder="1" applyAlignment="1" applyProtection="1">
      <alignment horizontal="left" vertical="center"/>
    </xf>
    <xf numFmtId="0" fontId="4" fillId="0" borderId="12" xfId="2" applyFont="1" applyBorder="1" applyAlignment="1" applyProtection="1">
      <alignment horizontal="left" vertical="center"/>
    </xf>
    <xf numFmtId="0" fontId="7" fillId="0" borderId="0" xfId="3" applyNumberFormat="1" applyFont="1" applyAlignment="1" applyProtection="1">
      <alignment horizontal="right" vertical="top"/>
    </xf>
    <xf numFmtId="179" fontId="7" fillId="0" borderId="0" xfId="3" applyNumberFormat="1" applyFont="1" applyAlignment="1" applyProtection="1">
      <alignment horizontal="right" vertical="top"/>
    </xf>
    <xf numFmtId="177" fontId="4" fillId="0" borderId="53" xfId="0" applyNumberFormat="1" applyFont="1" applyBorder="1" applyAlignment="1" applyProtection="1">
      <alignment horizontal="center" vertical="center"/>
    </xf>
    <xf numFmtId="0" fontId="4" fillId="0" borderId="28" xfId="3" applyFont="1" applyBorder="1" applyAlignment="1" applyProtection="1">
      <alignment horizontal="left" vertical="center" wrapText="1"/>
    </xf>
    <xf numFmtId="0" fontId="4" fillId="0" borderId="2" xfId="3" applyFont="1" applyBorder="1" applyAlignment="1" applyProtection="1">
      <alignment horizontal="left" vertical="center" wrapText="1"/>
    </xf>
    <xf numFmtId="0" fontId="4" fillId="0" borderId="53" xfId="3" applyFont="1" applyBorder="1" applyAlignment="1" applyProtection="1">
      <alignment horizontal="left" vertical="center" wrapText="1"/>
    </xf>
    <xf numFmtId="182" fontId="13" fillId="2" borderId="0" xfId="0" applyNumberFormat="1" applyFont="1" applyFill="1" applyAlignment="1" applyProtection="1">
      <alignment horizontal="right" vertical="center"/>
      <protection locked="0"/>
    </xf>
    <xf numFmtId="0" fontId="4" fillId="0" borderId="30" xfId="13" applyFont="1" applyBorder="1" applyAlignment="1" applyProtection="1">
      <alignment horizontal="center" vertical="center" wrapText="1"/>
    </xf>
    <xf numFmtId="0" fontId="4" fillId="0" borderId="64" xfId="13" applyFont="1" applyBorder="1" applyAlignment="1" applyProtection="1">
      <alignment horizontal="center" vertical="center" wrapText="1"/>
    </xf>
    <xf numFmtId="0" fontId="4" fillId="3" borderId="31" xfId="13" applyFont="1" applyFill="1" applyBorder="1" applyAlignment="1" applyProtection="1">
      <alignment horizontal="center" vertical="center"/>
    </xf>
    <xf numFmtId="0" fontId="4" fillId="3" borderId="54" xfId="13" applyFont="1" applyFill="1" applyBorder="1" applyAlignment="1" applyProtection="1">
      <alignment horizontal="center" vertical="center"/>
    </xf>
    <xf numFmtId="0" fontId="4" fillId="3" borderId="55" xfId="13" applyFont="1" applyFill="1" applyBorder="1" applyAlignment="1" applyProtection="1">
      <alignment horizontal="center" vertical="center"/>
    </xf>
    <xf numFmtId="0" fontId="4" fillId="3" borderId="48" xfId="13" applyFont="1" applyFill="1" applyBorder="1" applyAlignment="1" applyProtection="1">
      <alignment horizontal="center" vertical="center"/>
    </xf>
    <xf numFmtId="182" fontId="4" fillId="0" borderId="55" xfId="2" applyNumberFormat="1" applyFont="1" applyBorder="1" applyAlignment="1" applyProtection="1">
      <alignment horizontal="center" vertical="center"/>
    </xf>
    <xf numFmtId="182" fontId="4" fillId="0" borderId="56" xfId="2" applyNumberFormat="1" applyFont="1" applyBorder="1" applyAlignment="1" applyProtection="1">
      <alignment horizontal="center" vertical="center"/>
    </xf>
    <xf numFmtId="182" fontId="4" fillId="0" borderId="48" xfId="2" applyNumberFormat="1" applyFont="1" applyBorder="1" applyAlignment="1" applyProtection="1">
      <alignment horizontal="center" vertical="center"/>
    </xf>
    <xf numFmtId="49" fontId="13" fillId="2" borderId="55" xfId="13" applyNumberFormat="1" applyFont="1" applyFill="1" applyBorder="1" applyAlignment="1" applyProtection="1">
      <alignment horizontal="left" vertical="center"/>
      <protection locked="0"/>
    </xf>
    <xf numFmtId="49" fontId="13" fillId="2" borderId="56" xfId="13" applyNumberFormat="1" applyFont="1" applyFill="1" applyBorder="1" applyAlignment="1" applyProtection="1">
      <alignment horizontal="left" vertical="center"/>
      <protection locked="0"/>
    </xf>
    <xf numFmtId="49" fontId="13" fillId="2" borderId="48" xfId="13" applyNumberFormat="1" applyFont="1" applyFill="1" applyBorder="1" applyAlignment="1" applyProtection="1">
      <alignment horizontal="left" vertical="center"/>
      <protection locked="0"/>
    </xf>
    <xf numFmtId="177" fontId="13" fillId="2" borderId="55" xfId="0" applyNumberFormat="1" applyFont="1" applyFill="1" applyBorder="1" applyAlignment="1" applyProtection="1">
      <alignment horizontal="left" vertical="center"/>
      <protection locked="0"/>
    </xf>
    <xf numFmtId="177" fontId="13" fillId="2" borderId="56" xfId="0" applyNumberFormat="1" applyFont="1" applyFill="1" applyBorder="1" applyAlignment="1" applyProtection="1">
      <alignment horizontal="left" vertical="center"/>
      <protection locked="0"/>
    </xf>
    <xf numFmtId="177" fontId="13" fillId="2" borderId="52" xfId="0" applyNumberFormat="1" applyFont="1" applyFill="1" applyBorder="1" applyAlignment="1" applyProtection="1">
      <alignment horizontal="left" vertical="center"/>
      <protection locked="0"/>
    </xf>
    <xf numFmtId="0" fontId="4" fillId="3" borderId="31" xfId="13" applyFont="1" applyFill="1" applyBorder="1" applyAlignment="1" applyProtection="1">
      <alignment horizontal="right" vertical="center"/>
    </xf>
    <xf numFmtId="0" fontId="4" fillId="3" borderId="54" xfId="13" applyFont="1" applyFill="1" applyBorder="1" applyAlignment="1" applyProtection="1">
      <alignment horizontal="right" vertical="center"/>
    </xf>
    <xf numFmtId="178" fontId="4" fillId="3" borderId="70" xfId="13" applyNumberFormat="1" applyFont="1" applyFill="1" applyBorder="1" applyAlignment="1" applyProtection="1">
      <alignment horizontal="right" vertical="center"/>
    </xf>
    <xf numFmtId="0" fontId="4" fillId="3" borderId="63" xfId="13" applyFont="1" applyFill="1" applyBorder="1" applyAlignment="1" applyProtection="1">
      <alignment horizontal="right" vertical="center"/>
    </xf>
    <xf numFmtId="182" fontId="4" fillId="3" borderId="31" xfId="2" applyNumberFormat="1" applyFont="1" applyFill="1" applyBorder="1" applyAlignment="1" applyProtection="1">
      <alignment horizontal="center" vertical="center"/>
    </xf>
    <xf numFmtId="182" fontId="4" fillId="3" borderId="0" xfId="2" applyNumberFormat="1" applyFont="1" applyFill="1" applyAlignment="1" applyProtection="1">
      <alignment horizontal="center" vertical="center"/>
    </xf>
    <xf numFmtId="182" fontId="4" fillId="3" borderId="54" xfId="2" applyNumberFormat="1" applyFont="1" applyFill="1" applyBorder="1" applyAlignment="1" applyProtection="1">
      <alignment horizontal="center" vertical="center"/>
    </xf>
    <xf numFmtId="182" fontId="4" fillId="3" borderId="70" xfId="2" applyNumberFormat="1" applyFont="1" applyFill="1" applyBorder="1" applyAlignment="1" applyProtection="1">
      <alignment horizontal="center" vertical="center"/>
    </xf>
    <xf numFmtId="182" fontId="4" fillId="3" borderId="20" xfId="2" applyNumberFormat="1" applyFont="1" applyFill="1" applyBorder="1" applyAlignment="1" applyProtection="1">
      <alignment horizontal="center" vertical="center"/>
    </xf>
    <xf numFmtId="182" fontId="4" fillId="3" borderId="63" xfId="2" applyNumberFormat="1" applyFont="1" applyFill="1" applyBorder="1" applyAlignment="1" applyProtection="1">
      <alignment horizontal="center" vertical="center"/>
    </xf>
    <xf numFmtId="0" fontId="4" fillId="3" borderId="31" xfId="13" applyFont="1" applyFill="1" applyBorder="1" applyAlignment="1" applyProtection="1">
      <alignment horizontal="left" vertical="center"/>
    </xf>
    <xf numFmtId="0" fontId="4" fillId="3" borderId="0" xfId="13" applyFont="1" applyFill="1" applyAlignment="1" applyProtection="1">
      <alignment horizontal="left" vertical="center"/>
    </xf>
    <xf numFmtId="0" fontId="4" fillId="3" borderId="54" xfId="13" applyFont="1" applyFill="1" applyBorder="1" applyAlignment="1" applyProtection="1">
      <alignment horizontal="left" vertical="center"/>
    </xf>
    <xf numFmtId="0" fontId="4" fillId="3" borderId="70" xfId="13" applyFont="1" applyFill="1" applyBorder="1" applyAlignment="1" applyProtection="1">
      <alignment horizontal="left" vertical="center"/>
    </xf>
    <xf numFmtId="0" fontId="4" fillId="3" borderId="20" xfId="13" applyFont="1" applyFill="1" applyBorder="1" applyAlignment="1" applyProtection="1">
      <alignment horizontal="left" vertical="center"/>
    </xf>
    <xf numFmtId="0" fontId="4" fillId="3" borderId="63" xfId="13" applyFont="1" applyFill="1" applyBorder="1" applyAlignment="1" applyProtection="1">
      <alignment horizontal="left" vertical="center"/>
    </xf>
    <xf numFmtId="182" fontId="4" fillId="3" borderId="31" xfId="0" applyNumberFormat="1" applyFont="1" applyFill="1" applyBorder="1" applyAlignment="1" applyProtection="1">
      <alignment horizontal="left" vertical="top"/>
    </xf>
    <xf numFmtId="182" fontId="4" fillId="3" borderId="0" xfId="0" applyNumberFormat="1" applyFont="1" applyFill="1" applyAlignment="1" applyProtection="1">
      <alignment horizontal="left" vertical="top"/>
    </xf>
    <xf numFmtId="182" fontId="4" fillId="3" borderId="29" xfId="0" applyNumberFormat="1" applyFont="1" applyFill="1" applyBorder="1" applyAlignment="1" applyProtection="1">
      <alignment horizontal="left" vertical="top"/>
    </xf>
    <xf numFmtId="177" fontId="4" fillId="3" borderId="70" xfId="0" applyNumberFormat="1" applyFont="1" applyFill="1" applyBorder="1" applyAlignment="1" applyProtection="1">
      <alignment horizontal="left" vertical="top"/>
    </xf>
    <xf numFmtId="182" fontId="4" fillId="3" borderId="20" xfId="0" applyNumberFormat="1" applyFont="1" applyFill="1" applyBorder="1" applyAlignment="1" applyProtection="1">
      <alignment horizontal="left" vertical="top"/>
    </xf>
    <xf numFmtId="182" fontId="4" fillId="3" borderId="21" xfId="0" applyNumberFormat="1" applyFont="1" applyFill="1" applyBorder="1" applyAlignment="1" applyProtection="1">
      <alignment horizontal="left" vertical="top"/>
    </xf>
    <xf numFmtId="182" fontId="13" fillId="2" borderId="23" xfId="0" applyNumberFormat="1" applyFont="1" applyFill="1" applyBorder="1" applyAlignment="1" applyProtection="1">
      <alignment horizontal="left" vertical="center"/>
      <protection locked="0"/>
    </xf>
    <xf numFmtId="182" fontId="13" fillId="2" borderId="26" xfId="0" applyNumberFormat="1" applyFont="1" applyFill="1" applyBorder="1" applyAlignment="1" applyProtection="1">
      <alignment horizontal="left" vertical="center"/>
      <protection locked="0"/>
    </xf>
    <xf numFmtId="182" fontId="13" fillId="2" borderId="29" xfId="0" applyNumberFormat="1" applyFont="1" applyFill="1" applyBorder="1" applyAlignment="1" applyProtection="1">
      <alignment horizontal="left" vertical="center"/>
      <protection locked="0"/>
    </xf>
    <xf numFmtId="182" fontId="13" fillId="2" borderId="31" xfId="0" applyNumberFormat="1" applyFont="1" applyFill="1" applyBorder="1" applyAlignment="1" applyProtection="1">
      <alignment horizontal="left" vertical="center"/>
      <protection locked="0"/>
    </xf>
    <xf numFmtId="182" fontId="13" fillId="2" borderId="55" xfId="0" applyNumberFormat="1" applyFont="1" applyFill="1" applyBorder="1" applyAlignment="1" applyProtection="1">
      <alignment horizontal="left" vertical="center"/>
      <protection locked="0"/>
    </xf>
    <xf numFmtId="182" fontId="13" fillId="2" borderId="56" xfId="0" applyNumberFormat="1" applyFont="1" applyFill="1" applyBorder="1" applyAlignment="1" applyProtection="1">
      <alignment horizontal="left" vertical="center"/>
      <protection locked="0"/>
    </xf>
    <xf numFmtId="182" fontId="13" fillId="2" borderId="52" xfId="0" applyNumberFormat="1" applyFont="1" applyFill="1" applyBorder="1" applyAlignment="1" applyProtection="1">
      <alignment horizontal="left" vertical="center"/>
      <protection locked="0"/>
    </xf>
    <xf numFmtId="49" fontId="4" fillId="3" borderId="42" xfId="13" applyNumberFormat="1" applyFont="1" applyFill="1" applyBorder="1" applyAlignment="1" applyProtection="1">
      <alignment horizontal="right" vertical="center"/>
    </xf>
    <xf numFmtId="178" fontId="4" fillId="3" borderId="44" xfId="13" applyNumberFormat="1" applyFont="1" applyFill="1" applyBorder="1" applyAlignment="1" applyProtection="1">
      <alignment horizontal="right" vertical="center"/>
    </xf>
    <xf numFmtId="178" fontId="4" fillId="3" borderId="31" xfId="13" applyNumberFormat="1" applyFont="1" applyFill="1" applyBorder="1" applyAlignment="1" applyProtection="1">
      <alignment horizontal="right" vertical="center"/>
    </xf>
    <xf numFmtId="178" fontId="4" fillId="3" borderId="54" xfId="13" applyNumberFormat="1" applyFont="1" applyFill="1" applyBorder="1" applyAlignment="1" applyProtection="1">
      <alignment horizontal="right" vertical="center"/>
    </xf>
    <xf numFmtId="178" fontId="4" fillId="3" borderId="63" xfId="13" applyNumberFormat="1" applyFont="1" applyFill="1" applyBorder="1" applyAlignment="1" applyProtection="1">
      <alignment horizontal="right" vertical="center"/>
    </xf>
    <xf numFmtId="0" fontId="4" fillId="3" borderId="31" xfId="0" applyFont="1" applyFill="1" applyBorder="1" applyAlignment="1" applyProtection="1">
      <alignment horizontal="center" vertical="center"/>
    </xf>
    <xf numFmtId="0" fontId="4" fillId="3" borderId="0" xfId="0" applyFont="1" applyFill="1" applyAlignment="1" applyProtection="1">
      <alignment horizontal="center" vertical="center"/>
    </xf>
    <xf numFmtId="0" fontId="4" fillId="3" borderId="54" xfId="0" applyFont="1" applyFill="1" applyBorder="1" applyAlignment="1" applyProtection="1">
      <alignment horizontal="center" vertical="center"/>
    </xf>
    <xf numFmtId="0" fontId="4" fillId="3" borderId="70"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63" xfId="0" applyFont="1" applyFill="1" applyBorder="1" applyAlignment="1" applyProtection="1">
      <alignment horizontal="center" vertical="center"/>
    </xf>
    <xf numFmtId="0" fontId="4" fillId="3" borderId="42" xfId="13" applyFont="1" applyFill="1" applyBorder="1" applyAlignment="1" applyProtection="1">
      <alignment horizontal="left" vertical="center"/>
    </xf>
    <xf numFmtId="0" fontId="4" fillId="3" borderId="43" xfId="13" applyFont="1" applyFill="1" applyBorder="1" applyAlignment="1" applyProtection="1">
      <alignment horizontal="left" vertical="center"/>
    </xf>
    <xf numFmtId="0" fontId="4" fillId="3" borderId="44" xfId="13" applyFont="1" applyFill="1" applyBorder="1" applyAlignment="1" applyProtection="1">
      <alignment horizontal="left" vertical="center"/>
    </xf>
    <xf numFmtId="0" fontId="4" fillId="3" borderId="31" xfId="0" applyFont="1" applyFill="1" applyBorder="1" applyAlignment="1" applyProtection="1">
      <alignment horizontal="left" vertical="center"/>
    </xf>
    <xf numFmtId="0" fontId="4" fillId="3" borderId="0" xfId="0" applyFont="1" applyFill="1" applyAlignment="1" applyProtection="1">
      <alignment horizontal="left" vertical="center"/>
    </xf>
    <xf numFmtId="0" fontId="4" fillId="3" borderId="29" xfId="0" applyFont="1" applyFill="1" applyBorder="1" applyAlignment="1" applyProtection="1">
      <alignment horizontal="left" vertical="center"/>
    </xf>
    <xf numFmtId="177" fontId="4" fillId="3" borderId="70" xfId="0" applyNumberFormat="1" applyFont="1" applyFill="1" applyBorder="1" applyAlignment="1" applyProtection="1">
      <alignment horizontal="left" vertical="center"/>
    </xf>
    <xf numFmtId="0" fontId="4" fillId="3" borderId="20" xfId="0" applyFont="1" applyFill="1" applyBorder="1" applyAlignment="1" applyProtection="1">
      <alignment horizontal="left" vertical="center"/>
    </xf>
    <xf numFmtId="0" fontId="4" fillId="3" borderId="21" xfId="0" applyFont="1" applyFill="1" applyBorder="1" applyAlignment="1" applyProtection="1">
      <alignment horizontal="left" vertical="center"/>
    </xf>
    <xf numFmtId="0" fontId="4" fillId="0" borderId="19" xfId="0" applyFont="1" applyBorder="1" applyAlignment="1" applyProtection="1">
      <alignment horizontal="center" vertical="center" textRotation="255"/>
    </xf>
    <xf numFmtId="0" fontId="4" fillId="0" borderId="30" xfId="0" applyFont="1" applyBorder="1" applyAlignment="1" applyProtection="1">
      <alignment horizontal="center" vertical="center" textRotation="255"/>
    </xf>
    <xf numFmtId="0" fontId="4" fillId="0" borderId="64" xfId="0" applyFont="1" applyBorder="1" applyAlignment="1" applyProtection="1">
      <alignment horizontal="center" vertical="center" textRotation="255"/>
    </xf>
    <xf numFmtId="49" fontId="4" fillId="3" borderId="25" xfId="13" applyNumberFormat="1" applyFont="1" applyFill="1" applyBorder="1" applyAlignment="1" applyProtection="1">
      <alignment horizontal="center" vertical="center"/>
    </xf>
    <xf numFmtId="49" fontId="4" fillId="3" borderId="58" xfId="13" applyNumberFormat="1" applyFont="1" applyFill="1" applyBorder="1" applyAlignment="1" applyProtection="1">
      <alignment horizontal="center" vertical="center"/>
    </xf>
    <xf numFmtId="49" fontId="4" fillId="3" borderId="31" xfId="13" applyNumberFormat="1" applyFont="1" applyFill="1" applyBorder="1" applyAlignment="1" applyProtection="1">
      <alignment horizontal="center" vertical="center"/>
    </xf>
    <xf numFmtId="49" fontId="4" fillId="3" borderId="54" xfId="13" applyNumberFormat="1" applyFont="1" applyFill="1" applyBorder="1" applyAlignment="1" applyProtection="1">
      <alignment horizontal="center" vertical="center"/>
    </xf>
    <xf numFmtId="49" fontId="4" fillId="3" borderId="70" xfId="13" applyNumberFormat="1" applyFont="1" applyFill="1" applyBorder="1" applyAlignment="1" applyProtection="1">
      <alignment horizontal="center" vertical="center"/>
    </xf>
    <xf numFmtId="49" fontId="4" fillId="3" borderId="63" xfId="13" applyNumberFormat="1" applyFont="1" applyFill="1" applyBorder="1" applyAlignment="1" applyProtection="1">
      <alignment horizontal="center" vertical="center"/>
    </xf>
    <xf numFmtId="49" fontId="4" fillId="3" borderId="23" xfId="13" applyNumberFormat="1" applyFont="1" applyFill="1" applyBorder="1" applyAlignment="1" applyProtection="1">
      <alignment horizontal="center" vertical="center"/>
    </xf>
    <xf numFmtId="49" fontId="4" fillId="3" borderId="0" xfId="13" applyNumberFormat="1" applyFont="1" applyFill="1" applyAlignment="1" applyProtection="1">
      <alignment horizontal="center" vertical="center"/>
    </xf>
    <xf numFmtId="49" fontId="4" fillId="3" borderId="20" xfId="13" applyNumberFormat="1" applyFont="1" applyFill="1" applyBorder="1" applyAlignment="1" applyProtection="1">
      <alignment horizontal="center" vertical="center"/>
    </xf>
    <xf numFmtId="49" fontId="4" fillId="3" borderId="9" xfId="13" applyNumberFormat="1" applyFont="1" applyFill="1" applyBorder="1" applyAlignment="1" applyProtection="1">
      <alignment horizontal="center" vertical="center"/>
    </xf>
    <xf numFmtId="49" fontId="4" fillId="3" borderId="12" xfId="13" applyNumberFormat="1" applyFont="1" applyFill="1" applyBorder="1" applyAlignment="1" applyProtection="1">
      <alignment horizontal="center" vertical="center"/>
    </xf>
    <xf numFmtId="49" fontId="4" fillId="3" borderId="13" xfId="13" applyNumberFormat="1" applyFont="1" applyFill="1" applyBorder="1" applyAlignment="1" applyProtection="1">
      <alignment horizontal="center" vertical="center"/>
    </xf>
    <xf numFmtId="49" fontId="4" fillId="3" borderId="14" xfId="13" applyNumberFormat="1" applyFont="1" applyFill="1" applyBorder="1" applyAlignment="1" applyProtection="1">
      <alignment horizontal="center" vertical="center"/>
    </xf>
    <xf numFmtId="49" fontId="4" fillId="3" borderId="57" xfId="13" applyNumberFormat="1" applyFont="1" applyFill="1" applyBorder="1" applyAlignment="1" applyProtection="1">
      <alignment horizontal="center" vertical="center"/>
    </xf>
    <xf numFmtId="49" fontId="13" fillId="2" borderId="0" xfId="3" applyNumberFormat="1" applyFont="1" applyFill="1" applyAlignment="1" applyProtection="1">
      <alignment horizontal="left" vertical="top" wrapText="1"/>
      <protection locked="0"/>
    </xf>
    <xf numFmtId="0" fontId="4" fillId="0" borderId="31"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54" xfId="0" applyFont="1" applyBorder="1" applyAlignment="1" applyProtection="1">
      <alignment horizontal="left" vertical="center" wrapText="1"/>
    </xf>
    <xf numFmtId="0" fontId="4" fillId="0" borderId="3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54" xfId="0" applyFont="1" applyBorder="1" applyAlignment="1" applyProtection="1">
      <alignment horizontal="center" vertical="center"/>
    </xf>
    <xf numFmtId="49" fontId="13" fillId="2" borderId="1" xfId="0" applyNumberFormat="1" applyFont="1" applyFill="1" applyBorder="1" applyAlignment="1" applyProtection="1">
      <alignment horizontal="left" vertical="center"/>
      <protection locked="0"/>
    </xf>
    <xf numFmtId="49" fontId="13" fillId="2" borderId="2" xfId="0" applyNumberFormat="1" applyFont="1" applyFill="1" applyBorder="1" applyAlignment="1" applyProtection="1">
      <alignment horizontal="left" vertical="center"/>
      <protection locked="0"/>
    </xf>
    <xf numFmtId="177" fontId="13" fillId="2" borderId="2"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14" fontId="13" fillId="2" borderId="1" xfId="0" applyNumberFormat="1" applyFont="1" applyFill="1" applyBorder="1" applyAlignment="1" applyProtection="1">
      <alignment horizontal="left" vertical="center"/>
      <protection locked="0"/>
    </xf>
    <xf numFmtId="177" fontId="13" fillId="2" borderId="53" xfId="0" applyNumberFormat="1" applyFont="1" applyFill="1" applyBorder="1" applyAlignment="1" applyProtection="1">
      <alignment horizontal="left" vertical="center"/>
      <protection locked="0"/>
    </xf>
    <xf numFmtId="0" fontId="4" fillId="0" borderId="1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64" xfId="0" applyFont="1" applyBorder="1" applyAlignment="1" applyProtection="1">
      <alignment horizontal="center" vertical="center" wrapText="1"/>
    </xf>
    <xf numFmtId="0" fontId="4" fillId="0" borderId="25"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58"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56" xfId="0" applyFont="1" applyBorder="1" applyAlignment="1" applyProtection="1">
      <alignment horizontal="center" vertical="center"/>
    </xf>
    <xf numFmtId="0" fontId="4" fillId="0" borderId="48" xfId="0" applyFont="1" applyBorder="1" applyAlignment="1" applyProtection="1">
      <alignment horizontal="center" vertical="center"/>
    </xf>
    <xf numFmtId="49" fontId="13" fillId="2" borderId="25" xfId="0" applyNumberFormat="1" applyFont="1" applyFill="1" applyBorder="1" applyAlignment="1" applyProtection="1">
      <alignment horizontal="left" vertical="center"/>
      <protection locked="0"/>
    </xf>
    <xf numFmtId="49" fontId="13" fillId="2" borderId="23" xfId="0" applyNumberFormat="1" applyFont="1" applyFill="1" applyBorder="1" applyAlignment="1" applyProtection="1">
      <alignment horizontal="left" vertical="center"/>
      <protection locked="0"/>
    </xf>
    <xf numFmtId="49" fontId="13" fillId="2" borderId="58" xfId="0" applyNumberFormat="1" applyFont="1" applyFill="1" applyBorder="1" applyAlignment="1" applyProtection="1">
      <alignment horizontal="left" vertical="center"/>
      <protection locked="0"/>
    </xf>
    <xf numFmtId="49" fontId="13" fillId="2" borderId="31" xfId="0" applyNumberFormat="1" applyFont="1" applyFill="1" applyBorder="1" applyAlignment="1" applyProtection="1">
      <alignment horizontal="left" vertical="center"/>
      <protection locked="0"/>
    </xf>
    <xf numFmtId="49" fontId="13" fillId="2" borderId="54" xfId="0" applyNumberFormat="1" applyFont="1" applyFill="1" applyBorder="1" applyAlignment="1" applyProtection="1">
      <alignment horizontal="left" vertical="center"/>
      <protection locked="0"/>
    </xf>
    <xf numFmtId="49" fontId="13" fillId="2" borderId="55" xfId="0" applyNumberFormat="1" applyFont="1" applyFill="1" applyBorder="1" applyAlignment="1" applyProtection="1">
      <alignment horizontal="left" vertical="center"/>
      <protection locked="0"/>
    </xf>
    <xf numFmtId="49" fontId="13" fillId="2" borderId="56" xfId="0" applyNumberFormat="1" applyFont="1" applyFill="1" applyBorder="1" applyAlignment="1" applyProtection="1">
      <alignment horizontal="left" vertical="center"/>
      <protection locked="0"/>
    </xf>
    <xf numFmtId="49" fontId="13" fillId="2" borderId="48" xfId="0" applyNumberFormat="1" applyFont="1" applyFill="1" applyBorder="1" applyAlignment="1" applyProtection="1">
      <alignment horizontal="left" vertical="center"/>
      <protection locked="0"/>
    </xf>
    <xf numFmtId="0" fontId="13" fillId="2" borderId="23" xfId="0" applyFont="1" applyFill="1" applyBorder="1" applyAlignment="1" applyProtection="1">
      <alignment horizontal="left" vertical="center"/>
      <protection locked="0"/>
    </xf>
    <xf numFmtId="0" fontId="13" fillId="2" borderId="26" xfId="0" applyFont="1" applyFill="1" applyBorder="1" applyAlignment="1" applyProtection="1">
      <alignment horizontal="left" vertical="center"/>
      <protection locked="0"/>
    </xf>
    <xf numFmtId="0" fontId="13" fillId="2" borderId="29" xfId="0" applyFont="1" applyFill="1" applyBorder="1" applyAlignment="1" applyProtection="1">
      <alignment horizontal="left" vertical="center"/>
      <protection locked="0"/>
    </xf>
    <xf numFmtId="0" fontId="13" fillId="2" borderId="31" xfId="0" applyFont="1" applyFill="1" applyBorder="1" applyAlignment="1" applyProtection="1">
      <alignment horizontal="left" vertical="center"/>
      <protection locked="0"/>
    </xf>
    <xf numFmtId="0" fontId="13" fillId="2" borderId="56" xfId="0" applyFont="1" applyFill="1" applyBorder="1" applyAlignment="1" applyProtection="1">
      <alignment horizontal="left" vertical="center"/>
      <protection locked="0"/>
    </xf>
    <xf numFmtId="0" fontId="13" fillId="2" borderId="52" xfId="0" applyFont="1" applyFill="1" applyBorder="1" applyAlignment="1" applyProtection="1">
      <alignment horizontal="left" vertical="center"/>
      <protection locked="0"/>
    </xf>
    <xf numFmtId="49" fontId="13" fillId="2" borderId="41" xfId="13" applyNumberFormat="1" applyFont="1" applyFill="1" applyBorder="1" applyAlignment="1" applyProtection="1">
      <alignment horizontal="center" vertical="center"/>
      <protection locked="0"/>
    </xf>
    <xf numFmtId="49" fontId="13" fillId="2" borderId="64" xfId="13" applyNumberFormat="1" applyFont="1" applyFill="1" applyBorder="1" applyAlignment="1" applyProtection="1">
      <alignment horizontal="center" vertical="center"/>
      <protection locked="0"/>
    </xf>
    <xf numFmtId="0" fontId="4" fillId="0" borderId="70" xfId="13" applyFont="1" applyBorder="1" applyAlignment="1" applyProtection="1">
      <alignment horizontal="left" vertical="center"/>
    </xf>
    <xf numFmtId="0" fontId="4" fillId="0" borderId="20" xfId="13" applyFont="1" applyBorder="1" applyAlignment="1" applyProtection="1">
      <alignment horizontal="left" vertical="center"/>
    </xf>
    <xf numFmtId="0" fontId="4" fillId="0" borderId="63" xfId="13" applyFont="1" applyBorder="1" applyAlignment="1" applyProtection="1">
      <alignment horizontal="left" vertical="center"/>
    </xf>
    <xf numFmtId="0" fontId="4" fillId="3" borderId="20" xfId="13" applyFont="1" applyFill="1" applyBorder="1" applyAlignment="1" applyProtection="1">
      <alignment horizontal="center" vertical="center"/>
    </xf>
    <xf numFmtId="0" fontId="4" fillId="3" borderId="63" xfId="13" applyFont="1" applyFill="1" applyBorder="1" applyAlignment="1" applyProtection="1">
      <alignment horizontal="center" vertical="center"/>
    </xf>
    <xf numFmtId="0" fontId="4" fillId="0" borderId="70"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63" xfId="0" applyFont="1" applyBorder="1" applyAlignment="1" applyProtection="1">
      <alignment horizontal="center" vertical="center"/>
    </xf>
    <xf numFmtId="49" fontId="13" fillId="2" borderId="13" xfId="0" applyNumberFormat="1" applyFont="1" applyFill="1" applyBorder="1" applyAlignment="1" applyProtection="1">
      <alignment horizontal="left" vertical="center"/>
      <protection locked="0"/>
    </xf>
    <xf numFmtId="177" fontId="13" fillId="2" borderId="14"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14" fontId="13" fillId="2" borderId="13" xfId="0" applyNumberFormat="1" applyFont="1" applyFill="1" applyBorder="1" applyAlignment="1" applyProtection="1">
      <alignment horizontal="left" vertical="center"/>
      <protection locked="0"/>
    </xf>
    <xf numFmtId="0" fontId="13" fillId="2" borderId="14" xfId="0" applyFont="1" applyFill="1" applyBorder="1" applyAlignment="1" applyProtection="1">
      <alignment horizontal="left" vertical="center"/>
      <protection locked="0"/>
    </xf>
    <xf numFmtId="0" fontId="13" fillId="2" borderId="57"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14" fontId="13" fillId="2" borderId="9"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cellXfs>
  <cellStyles count="20">
    <cellStyle name="ハイパーリンク" xfId="1" builtinId="8"/>
    <cellStyle name="ハイパーリンク 2" xfId="16" xr:uid="{00000000-0005-0000-0000-000001000000}"/>
    <cellStyle name="桁区切り" xfId="19" builtinId="6"/>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11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D0D0D"/>
      <color rgb="FFFFE1FF"/>
      <color rgb="FFFFFF99"/>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autoPageBreaks="0" fitToPage="1"/>
  </sheetPr>
  <dimension ref="A1:Z373"/>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6.625" style="15" hidden="1" customWidth="1"/>
    <col min="2" max="3" width="1.625" style="15" customWidth="1"/>
    <col min="4" max="4" width="4.875" style="15" customWidth="1"/>
    <col min="5" max="5" width="3.75" style="15" customWidth="1"/>
    <col min="6" max="6" width="6.625" style="15" customWidth="1"/>
    <col min="7" max="7" width="3.125" style="15" customWidth="1"/>
    <col min="8" max="8" width="10" style="15" customWidth="1"/>
    <col min="9" max="9" width="1.625" style="15" customWidth="1"/>
    <col min="10" max="10" width="6.5" style="15" customWidth="1"/>
    <col min="11" max="12" width="6.625" style="15" customWidth="1"/>
    <col min="13" max="13" width="8.375" style="15" customWidth="1"/>
    <col min="14" max="19" width="6.625" style="15" customWidth="1"/>
    <col min="20" max="20" width="4.875" style="15" customWidth="1"/>
    <col min="21" max="21" width="11.875" style="15" customWidth="1"/>
    <col min="22" max="22" width="3.875" style="15" customWidth="1"/>
    <col min="23" max="23" width="16.75" style="15" customWidth="1"/>
    <col min="24" max="24" width="2.625" style="15" customWidth="1"/>
    <col min="25" max="25" width="2.125" style="15" customWidth="1"/>
    <col min="26" max="26" width="9" style="15" customWidth="1"/>
    <col min="27" max="16384" width="9" style="15"/>
  </cols>
  <sheetData>
    <row r="1" spans="1:24" ht="30" customHeight="1" x14ac:dyDescent="0.15">
      <c r="A1" s="184" t="s">
        <v>259</v>
      </c>
      <c r="B1" s="12"/>
      <c r="C1" s="13" t="s">
        <v>178</v>
      </c>
      <c r="D1" s="13"/>
      <c r="E1" s="13"/>
      <c r="F1" s="13"/>
      <c r="G1" s="13"/>
      <c r="H1" s="13"/>
      <c r="I1" s="13"/>
      <c r="J1" s="13"/>
      <c r="K1" s="13"/>
      <c r="L1" s="13"/>
      <c r="M1" s="13"/>
      <c r="N1" s="13"/>
      <c r="O1" s="13"/>
      <c r="P1" s="13"/>
      <c r="Q1" s="13"/>
      <c r="R1" s="13"/>
      <c r="S1" s="13"/>
      <c r="T1" s="14"/>
      <c r="U1" s="467" t="s">
        <v>275</v>
      </c>
      <c r="V1" s="468"/>
      <c r="W1" s="468"/>
      <c r="X1" s="468"/>
    </row>
    <row r="2" spans="1:24" ht="15.75" hidden="1" customHeight="1" x14ac:dyDescent="0.15">
      <c r="A2" s="184" t="s">
        <v>180</v>
      </c>
      <c r="B2" s="12"/>
      <c r="C2" s="16"/>
      <c r="D2" s="16"/>
      <c r="W2" s="1"/>
    </row>
    <row r="3" spans="1:24" ht="30" customHeight="1" x14ac:dyDescent="0.15">
      <c r="A3" s="185" t="s">
        <v>276</v>
      </c>
      <c r="B3" s="17"/>
      <c r="C3" s="15" t="s">
        <v>272</v>
      </c>
    </row>
    <row r="4" spans="1:24" ht="5.25" customHeight="1" x14ac:dyDescent="0.15">
      <c r="A4" s="17"/>
      <c r="B4" s="17"/>
      <c r="C4" s="18"/>
      <c r="D4" s="19"/>
      <c r="E4" s="19"/>
      <c r="F4" s="19"/>
      <c r="G4" s="19"/>
      <c r="H4" s="19"/>
      <c r="I4" s="19"/>
      <c r="J4" s="19"/>
      <c r="K4" s="19"/>
      <c r="L4" s="19"/>
      <c r="M4" s="19"/>
      <c r="N4" s="19"/>
      <c r="O4" s="19"/>
      <c r="P4" s="19"/>
      <c r="Q4" s="19"/>
      <c r="R4" s="19"/>
      <c r="S4" s="19"/>
      <c r="T4" s="19"/>
      <c r="U4" s="19"/>
      <c r="V4" s="19"/>
      <c r="W4" s="19"/>
      <c r="X4" s="20"/>
    </row>
    <row r="5" spans="1:24" ht="15" customHeight="1" x14ac:dyDescent="0.15">
      <c r="A5" s="17"/>
      <c r="B5" s="17"/>
      <c r="C5" s="21" t="s">
        <v>271</v>
      </c>
      <c r="D5" s="22"/>
      <c r="E5" s="22"/>
      <c r="F5" s="22"/>
      <c r="G5" s="22"/>
      <c r="H5" s="22"/>
      <c r="I5" s="22"/>
      <c r="J5" s="22"/>
      <c r="K5" s="22"/>
      <c r="L5" s="22"/>
      <c r="M5" s="22"/>
      <c r="N5" s="22"/>
      <c r="O5" s="22"/>
      <c r="P5" s="22"/>
      <c r="Q5" s="22"/>
      <c r="R5" s="22"/>
      <c r="S5" s="22"/>
      <c r="T5" s="22"/>
      <c r="U5" s="22"/>
      <c r="V5" s="22"/>
      <c r="W5" s="22"/>
      <c r="X5" s="23"/>
    </row>
    <row r="6" spans="1:24" ht="15" customHeight="1" x14ac:dyDescent="0.15">
      <c r="A6" s="17"/>
      <c r="B6" s="17"/>
      <c r="C6" s="24" t="s">
        <v>37</v>
      </c>
      <c r="D6" s="22"/>
      <c r="E6" s="22"/>
      <c r="F6" s="22"/>
      <c r="G6" s="22"/>
      <c r="H6" s="22"/>
      <c r="I6" s="22"/>
      <c r="J6" s="22"/>
      <c r="K6" s="22"/>
      <c r="L6" s="22"/>
      <c r="M6" s="22"/>
      <c r="N6" s="22"/>
      <c r="O6" s="22"/>
      <c r="P6" s="22"/>
      <c r="Q6" s="22"/>
      <c r="R6" s="22"/>
      <c r="S6" s="22"/>
      <c r="T6" s="22"/>
      <c r="U6" s="22"/>
      <c r="V6" s="22"/>
      <c r="W6" s="22"/>
      <c r="X6" s="23"/>
    </row>
    <row r="7" spans="1:24" ht="15" customHeight="1" x14ac:dyDescent="0.15">
      <c r="A7" s="17"/>
      <c r="B7" s="17"/>
      <c r="C7" s="24" t="s">
        <v>38</v>
      </c>
      <c r="D7" s="22"/>
      <c r="E7" s="22"/>
      <c r="F7" s="22"/>
      <c r="G7" s="22"/>
      <c r="H7" s="22"/>
      <c r="I7" s="22"/>
      <c r="J7" s="22"/>
      <c r="K7" s="22"/>
      <c r="L7" s="22"/>
      <c r="M7" s="22"/>
      <c r="N7" s="22"/>
      <c r="O7" s="22"/>
      <c r="P7" s="22"/>
      <c r="Q7" s="22"/>
      <c r="R7" s="22"/>
      <c r="S7" s="22"/>
      <c r="T7" s="22"/>
      <c r="U7" s="22"/>
      <c r="V7" s="22"/>
      <c r="W7" s="22"/>
      <c r="X7" s="23"/>
    </row>
    <row r="8" spans="1:24" ht="13.5" hidden="1" x14ac:dyDescent="0.15">
      <c r="A8" s="17"/>
      <c r="B8" s="17"/>
      <c r="C8" s="24"/>
      <c r="D8" s="22"/>
      <c r="E8" s="22"/>
      <c r="F8" s="22"/>
      <c r="G8" s="22"/>
      <c r="H8" s="22"/>
      <c r="I8" s="22"/>
      <c r="J8" s="22"/>
      <c r="K8" s="22"/>
      <c r="L8" s="22"/>
      <c r="M8" s="22"/>
      <c r="N8" s="22"/>
      <c r="O8" s="22"/>
      <c r="P8" s="22"/>
      <c r="Q8" s="22"/>
      <c r="R8" s="22"/>
      <c r="S8" s="22"/>
      <c r="T8" s="22"/>
      <c r="U8" s="22"/>
      <c r="V8" s="22"/>
      <c r="W8" s="22"/>
      <c r="X8" s="23"/>
    </row>
    <row r="9" spans="1:24" ht="5.25" customHeight="1" x14ac:dyDescent="0.15">
      <c r="A9" s="17"/>
      <c r="B9" s="17"/>
      <c r="C9" s="25"/>
      <c r="D9" s="26"/>
      <c r="E9" s="26"/>
      <c r="F9" s="26"/>
      <c r="G9" s="26"/>
      <c r="H9" s="26"/>
      <c r="I9" s="26"/>
      <c r="J9" s="26"/>
      <c r="K9" s="26"/>
      <c r="L9" s="26"/>
      <c r="M9" s="26"/>
      <c r="N9" s="26"/>
      <c r="O9" s="26"/>
      <c r="P9" s="26"/>
      <c r="Q9" s="26"/>
      <c r="R9" s="26"/>
      <c r="S9" s="26"/>
      <c r="T9" s="26"/>
      <c r="U9" s="26"/>
      <c r="V9" s="26"/>
      <c r="W9" s="26"/>
      <c r="X9" s="27"/>
    </row>
    <row r="10" spans="1:24" ht="27" customHeight="1" x14ac:dyDescent="0.15">
      <c r="A10" s="17"/>
      <c r="B10" s="17"/>
    </row>
    <row r="11" spans="1:24" ht="15.75" hidden="1" customHeight="1" x14ac:dyDescent="0.15">
      <c r="A11" s="17"/>
      <c r="B11" s="17"/>
    </row>
    <row r="12" spans="1:24" ht="15.75" hidden="1" customHeight="1" x14ac:dyDescent="0.15">
      <c r="A12" s="17"/>
      <c r="B12" s="17"/>
    </row>
    <row r="13" spans="1:24" ht="20.100000000000001" customHeight="1" x14ac:dyDescent="0.15">
      <c r="A13" s="17"/>
      <c r="B13" s="17"/>
      <c r="C13" s="316" t="s">
        <v>179</v>
      </c>
      <c r="D13" s="317"/>
      <c r="E13" s="317"/>
      <c r="F13" s="317"/>
      <c r="G13" s="317"/>
      <c r="H13" s="318"/>
      <c r="I13" s="28"/>
    </row>
    <row r="14" spans="1:24" ht="15.75" customHeight="1" x14ac:dyDescent="0.15">
      <c r="A14" s="17"/>
      <c r="B14" s="17"/>
      <c r="C14" s="28"/>
      <c r="D14" s="29"/>
      <c r="E14" s="29"/>
      <c r="F14" s="29"/>
      <c r="G14" s="29"/>
      <c r="H14" s="29"/>
      <c r="I14" s="30"/>
      <c r="J14" s="30"/>
      <c r="K14" s="30"/>
      <c r="L14" s="30"/>
      <c r="M14" s="30"/>
      <c r="N14" s="30"/>
      <c r="O14" s="30"/>
      <c r="P14" s="30"/>
      <c r="Q14" s="30"/>
      <c r="R14" s="30"/>
      <c r="S14" s="30"/>
      <c r="T14" s="30"/>
      <c r="U14" s="30"/>
      <c r="V14" s="30"/>
      <c r="W14" s="30"/>
      <c r="X14" s="31"/>
    </row>
    <row r="15" spans="1:24" ht="15" hidden="1" customHeight="1" x14ac:dyDescent="0.15">
      <c r="A15" s="17"/>
      <c r="B15" s="17"/>
      <c r="C15" s="28"/>
      <c r="D15" s="29"/>
      <c r="E15" s="29"/>
      <c r="F15" s="29"/>
      <c r="G15" s="29"/>
      <c r="H15" s="29"/>
      <c r="I15" s="32"/>
      <c r="J15" s="32"/>
      <c r="K15" s="32"/>
      <c r="L15" s="32"/>
      <c r="M15" s="32"/>
      <c r="N15" s="32"/>
      <c r="O15" s="32"/>
      <c r="P15" s="32"/>
      <c r="Q15" s="32"/>
      <c r="R15" s="32"/>
      <c r="S15" s="32"/>
      <c r="T15" s="32"/>
      <c r="U15" s="32"/>
      <c r="V15" s="32"/>
      <c r="W15" s="32"/>
      <c r="X15" s="33"/>
    </row>
    <row r="16" spans="1:24" ht="15" hidden="1" customHeight="1" x14ac:dyDescent="0.15">
      <c r="A16" s="17"/>
      <c r="B16" s="17"/>
      <c r="C16" s="28"/>
      <c r="D16" s="29"/>
      <c r="E16" s="29"/>
      <c r="F16" s="29"/>
      <c r="G16" s="29"/>
      <c r="H16" s="29"/>
      <c r="I16" s="32"/>
      <c r="J16" s="32"/>
      <c r="K16" s="32"/>
      <c r="L16" s="32"/>
      <c r="M16" s="32"/>
      <c r="N16" s="32"/>
      <c r="O16" s="32"/>
      <c r="P16" s="32"/>
      <c r="Q16" s="32"/>
      <c r="R16" s="32"/>
      <c r="S16" s="32"/>
      <c r="T16" s="32"/>
      <c r="U16" s="32"/>
      <c r="V16" s="32"/>
      <c r="W16" s="32"/>
      <c r="X16" s="33"/>
    </row>
    <row r="17" spans="1:24" ht="15" hidden="1" customHeight="1" x14ac:dyDescent="0.15">
      <c r="A17" s="17"/>
      <c r="B17" s="17"/>
      <c r="C17" s="28"/>
      <c r="D17" s="29"/>
      <c r="E17" s="29"/>
      <c r="F17" s="29"/>
      <c r="G17" s="29"/>
      <c r="H17" s="29"/>
      <c r="I17" s="32"/>
      <c r="J17" s="32"/>
      <c r="K17" s="32"/>
      <c r="L17" s="32"/>
      <c r="M17" s="32"/>
      <c r="N17" s="32"/>
      <c r="O17" s="32"/>
      <c r="P17" s="32"/>
      <c r="Q17" s="32"/>
      <c r="R17" s="32"/>
      <c r="S17" s="32"/>
      <c r="T17" s="32"/>
      <c r="U17" s="32"/>
      <c r="V17" s="32"/>
      <c r="W17" s="32"/>
      <c r="X17" s="33"/>
    </row>
    <row r="18" spans="1:24" ht="15" hidden="1" customHeight="1" x14ac:dyDescent="0.15">
      <c r="A18" s="17"/>
      <c r="B18" s="17"/>
      <c r="C18" s="28"/>
      <c r="D18" s="29"/>
      <c r="E18" s="29"/>
      <c r="F18" s="29"/>
      <c r="G18" s="29"/>
      <c r="H18" s="29"/>
      <c r="I18" s="32"/>
      <c r="J18" s="32"/>
      <c r="K18" s="32"/>
      <c r="L18" s="32"/>
      <c r="M18" s="32"/>
      <c r="N18" s="32"/>
      <c r="O18" s="32"/>
      <c r="P18" s="32"/>
      <c r="Q18" s="32"/>
      <c r="R18" s="32"/>
      <c r="S18" s="32"/>
      <c r="T18" s="32"/>
      <c r="U18" s="32"/>
      <c r="V18" s="32"/>
      <c r="W18" s="32"/>
      <c r="X18" s="33"/>
    </row>
    <row r="19" spans="1:24" ht="15" hidden="1" customHeight="1" x14ac:dyDescent="0.15">
      <c r="A19" s="17"/>
      <c r="B19" s="17"/>
      <c r="C19" s="28"/>
      <c r="D19" s="29"/>
      <c r="E19" s="29"/>
      <c r="F19" s="29"/>
      <c r="G19" s="29"/>
      <c r="H19" s="29"/>
      <c r="I19" s="32"/>
      <c r="J19" s="32"/>
      <c r="K19" s="32"/>
      <c r="L19" s="32"/>
      <c r="M19" s="32"/>
      <c r="N19" s="32"/>
      <c r="O19" s="32"/>
      <c r="P19" s="32"/>
      <c r="Q19" s="32"/>
      <c r="R19" s="32"/>
      <c r="S19" s="32"/>
      <c r="T19" s="32"/>
      <c r="U19" s="32"/>
      <c r="V19" s="32"/>
      <c r="W19" s="32"/>
      <c r="X19" s="33"/>
    </row>
    <row r="20" spans="1:24" ht="20.100000000000001" customHeight="1" x14ac:dyDescent="0.15">
      <c r="A20" s="17">
        <f>IF(TRIM($I20)="", 1001, 0)</f>
        <v>1001</v>
      </c>
      <c r="B20" s="17"/>
      <c r="C20" s="34"/>
      <c r="D20" s="35">
        <v>1</v>
      </c>
      <c r="E20" s="15" t="s">
        <v>0</v>
      </c>
      <c r="I20" s="288"/>
      <c r="J20" s="289"/>
      <c r="K20" s="289"/>
      <c r="L20" s="289"/>
      <c r="M20" s="289"/>
      <c r="N20" s="32"/>
      <c r="O20" s="32"/>
      <c r="P20" s="32"/>
      <c r="Q20" s="32"/>
      <c r="R20" s="32"/>
      <c r="S20" s="32"/>
      <c r="T20" s="32"/>
      <c r="U20" s="32"/>
      <c r="V20" s="32"/>
      <c r="W20" s="32"/>
      <c r="X20" s="33"/>
    </row>
    <row r="21" spans="1:24" ht="20.100000000000001" customHeight="1" x14ac:dyDescent="0.15">
      <c r="A21" s="17"/>
      <c r="B21" s="17"/>
      <c r="C21" s="34"/>
      <c r="D21" s="35"/>
      <c r="E21" s="32"/>
      <c r="F21" s="32"/>
      <c r="G21" s="32"/>
      <c r="H21" s="32"/>
      <c r="I21" s="36"/>
      <c r="J21" s="37" t="s">
        <v>257</v>
      </c>
      <c r="K21" s="38"/>
      <c r="L21" s="38"/>
      <c r="M21" s="38"/>
      <c r="N21" s="38"/>
      <c r="O21" s="38"/>
      <c r="P21" s="38"/>
      <c r="Q21" s="38"/>
      <c r="R21" s="38"/>
      <c r="S21" s="38"/>
      <c r="T21" s="38"/>
      <c r="U21" s="38"/>
      <c r="V21" s="38"/>
      <c r="W21" s="38"/>
      <c r="X21" s="33"/>
    </row>
    <row r="22" spans="1:24" ht="20.100000000000001" customHeight="1" x14ac:dyDescent="0.15">
      <c r="A22" s="17">
        <f>IF(AND(TRIM($I22)&lt;&gt;"", OR(ISERROR(FIND("@"&amp;LEFT($I22,3)&amp;"@", 都道府県3))=FALSE, ISERROR(FIND("@"&amp;LEFT($I22,4)&amp;"@",都道府県4))=FALSE))=FALSE, 1001, 0)</f>
        <v>1001</v>
      </c>
      <c r="B22" s="17"/>
      <c r="C22" s="34"/>
      <c r="D22" s="35">
        <v>2</v>
      </c>
      <c r="E22" s="15" t="s">
        <v>1</v>
      </c>
      <c r="I22" s="294"/>
      <c r="J22" s="294"/>
      <c r="K22" s="294"/>
      <c r="L22" s="294"/>
      <c r="M22" s="294"/>
      <c r="N22" s="294"/>
      <c r="O22" s="294"/>
      <c r="P22" s="294"/>
      <c r="Q22" s="294"/>
      <c r="R22" s="294"/>
      <c r="S22" s="294"/>
      <c r="T22" s="294"/>
      <c r="U22" s="294"/>
      <c r="V22" s="294"/>
      <c r="W22" s="294"/>
      <c r="X22" s="33"/>
    </row>
    <row r="23" spans="1:24" ht="20.100000000000001" customHeight="1" x14ac:dyDescent="0.15">
      <c r="A23" s="17"/>
      <c r="B23" s="17"/>
      <c r="C23" s="34"/>
      <c r="D23" s="35"/>
      <c r="E23" s="32"/>
      <c r="F23" s="32"/>
      <c r="G23" s="32"/>
      <c r="H23" s="32"/>
      <c r="I23" s="36"/>
      <c r="J23" s="37" t="s">
        <v>39</v>
      </c>
      <c r="K23" s="38"/>
      <c r="L23" s="38"/>
      <c r="M23" s="38"/>
      <c r="N23" s="38"/>
      <c r="O23" s="38"/>
      <c r="P23" s="38"/>
      <c r="Q23" s="38"/>
      <c r="R23" s="38"/>
      <c r="S23" s="38"/>
      <c r="T23" s="38"/>
      <c r="U23" s="38"/>
      <c r="V23" s="38"/>
      <c r="W23" s="38"/>
      <c r="X23" s="33"/>
    </row>
    <row r="24" spans="1:24" ht="20.100000000000001" customHeight="1" x14ac:dyDescent="0.15">
      <c r="A24" s="17">
        <f>IF(TRIM($I24)="", 1001, 0)</f>
        <v>1001</v>
      </c>
      <c r="B24" s="17"/>
      <c r="C24" s="34"/>
      <c r="D24" s="35">
        <v>3</v>
      </c>
      <c r="E24" s="15" t="s">
        <v>2</v>
      </c>
      <c r="I24" s="201"/>
      <c r="J24" s="201"/>
      <c r="K24" s="201"/>
      <c r="L24" s="201"/>
      <c r="M24" s="201"/>
      <c r="N24" s="201"/>
      <c r="O24" s="201"/>
      <c r="P24" s="201"/>
      <c r="Q24" s="201"/>
      <c r="R24" s="201"/>
      <c r="S24" s="201"/>
      <c r="T24" s="201"/>
      <c r="U24" s="201"/>
      <c r="V24" s="201"/>
      <c r="W24" s="201"/>
      <c r="X24" s="33"/>
    </row>
    <row r="25" spans="1:24" ht="20.100000000000001" customHeight="1" x14ac:dyDescent="0.15">
      <c r="A25" s="17"/>
      <c r="B25" s="17"/>
      <c r="C25" s="39"/>
      <c r="D25" s="32"/>
      <c r="E25" s="32"/>
      <c r="F25" s="32"/>
      <c r="G25" s="32"/>
      <c r="H25" s="32"/>
      <c r="I25" s="36"/>
      <c r="J25" s="37" t="s">
        <v>258</v>
      </c>
      <c r="K25" s="38"/>
      <c r="L25" s="38"/>
      <c r="M25" s="38"/>
      <c r="N25" s="38"/>
      <c r="O25" s="38"/>
      <c r="P25" s="38"/>
      <c r="Q25" s="38"/>
      <c r="R25" s="38"/>
      <c r="S25" s="38"/>
      <c r="T25" s="38"/>
      <c r="U25" s="38"/>
      <c r="V25" s="38"/>
      <c r="W25" s="38"/>
      <c r="X25" s="33"/>
    </row>
    <row r="26" spans="1:24" ht="20.100000000000001" customHeight="1" x14ac:dyDescent="0.15">
      <c r="A26" s="17">
        <f>IF(TRIM($I26)="", 1001, 0)</f>
        <v>1001</v>
      </c>
      <c r="B26" s="17"/>
      <c r="C26" s="34"/>
      <c r="D26" s="35">
        <v>4</v>
      </c>
      <c r="E26" s="15" t="s">
        <v>3</v>
      </c>
      <c r="I26" s="201"/>
      <c r="J26" s="201"/>
      <c r="K26" s="201"/>
      <c r="L26" s="201"/>
      <c r="M26" s="201"/>
      <c r="N26" s="201"/>
      <c r="O26" s="201"/>
      <c r="P26" s="201"/>
      <c r="Q26" s="201"/>
      <c r="R26" s="201"/>
      <c r="S26" s="201"/>
      <c r="T26" s="201"/>
      <c r="U26" s="201"/>
      <c r="V26" s="201"/>
      <c r="W26" s="201"/>
      <c r="X26" s="33"/>
    </row>
    <row r="27" spans="1:24" ht="20.100000000000001" customHeight="1" x14ac:dyDescent="0.15">
      <c r="A27" s="17"/>
      <c r="B27" s="17"/>
      <c r="C27" s="39"/>
      <c r="D27" s="32"/>
      <c r="E27" s="32"/>
      <c r="F27" s="32"/>
      <c r="G27" s="32"/>
      <c r="H27" s="32"/>
      <c r="I27" s="36"/>
      <c r="J27" s="37" t="s">
        <v>233</v>
      </c>
      <c r="K27" s="38"/>
      <c r="L27" s="38"/>
      <c r="M27" s="38"/>
      <c r="N27" s="38"/>
      <c r="O27" s="38"/>
      <c r="P27" s="38"/>
      <c r="Q27" s="38"/>
      <c r="R27" s="38"/>
      <c r="S27" s="38"/>
      <c r="T27" s="38"/>
      <c r="U27" s="38"/>
      <c r="V27" s="38"/>
      <c r="W27" s="38"/>
      <c r="X27" s="33"/>
    </row>
    <row r="28" spans="1:24" ht="20.100000000000001" customHeight="1" x14ac:dyDescent="0.15">
      <c r="A28" s="17">
        <f>IF(TRIM($I28)="", 1001, 0)</f>
        <v>1001</v>
      </c>
      <c r="B28" s="17"/>
      <c r="C28" s="34"/>
      <c r="D28" s="35">
        <v>5</v>
      </c>
      <c r="E28" s="15" t="s">
        <v>34</v>
      </c>
      <c r="I28" s="201"/>
      <c r="J28" s="201"/>
      <c r="K28" s="201"/>
      <c r="L28" s="201"/>
      <c r="M28" s="201"/>
      <c r="N28" s="201"/>
      <c r="O28" s="201"/>
      <c r="P28" s="201"/>
      <c r="Q28" s="201"/>
      <c r="R28" s="201"/>
      <c r="S28" s="201"/>
      <c r="T28" s="201"/>
      <c r="U28" s="201"/>
      <c r="V28" s="201"/>
      <c r="W28" s="201"/>
      <c r="X28" s="33"/>
    </row>
    <row r="29" spans="1:24" ht="20.100000000000001" customHeight="1" x14ac:dyDescent="0.15">
      <c r="A29" s="17"/>
      <c r="B29" s="17"/>
      <c r="C29" s="39"/>
      <c r="D29" s="32"/>
      <c r="E29" s="32"/>
      <c r="F29" s="32"/>
      <c r="G29" s="32"/>
      <c r="H29" s="32"/>
      <c r="I29" s="40"/>
      <c r="J29" s="37" t="s">
        <v>35</v>
      </c>
      <c r="K29" s="41"/>
      <c r="L29" s="41"/>
      <c r="M29" s="41"/>
      <c r="N29" s="41"/>
      <c r="O29" s="41"/>
      <c r="P29" s="41"/>
      <c r="Q29" s="41"/>
      <c r="R29" s="41"/>
      <c r="S29" s="41"/>
      <c r="T29" s="41"/>
      <c r="U29" s="41"/>
      <c r="V29" s="41"/>
      <c r="W29" s="41"/>
      <c r="X29" s="42"/>
    </row>
    <row r="30" spans="1:24" ht="20.100000000000001" customHeight="1" x14ac:dyDescent="0.15">
      <c r="A30" s="17">
        <f>IF(TRIM($I30)="", 1001, 0)</f>
        <v>1001</v>
      </c>
      <c r="B30" s="17"/>
      <c r="C30" s="34"/>
      <c r="D30" s="35">
        <v>6</v>
      </c>
      <c r="E30" s="15" t="s">
        <v>4</v>
      </c>
      <c r="I30" s="201"/>
      <c r="J30" s="201"/>
      <c r="K30" s="201"/>
      <c r="L30" s="201"/>
      <c r="M30" s="201"/>
      <c r="N30" s="201"/>
      <c r="O30" s="201"/>
      <c r="P30" s="201"/>
      <c r="Q30" s="201"/>
      <c r="R30" s="201"/>
      <c r="S30" s="201"/>
      <c r="T30" s="201"/>
      <c r="U30" s="201"/>
      <c r="V30" s="201"/>
      <c r="W30" s="201"/>
      <c r="X30" s="33"/>
    </row>
    <row r="31" spans="1:24" ht="20.100000000000001" customHeight="1" x14ac:dyDescent="0.15">
      <c r="A31" s="17"/>
      <c r="B31" s="17"/>
      <c r="C31" s="39"/>
      <c r="D31" s="32"/>
      <c r="E31" s="32"/>
      <c r="F31" s="32"/>
      <c r="G31" s="32"/>
      <c r="H31" s="32"/>
      <c r="I31" s="40"/>
      <c r="J31" s="37" t="s">
        <v>11</v>
      </c>
      <c r="K31" s="38"/>
      <c r="L31" s="38"/>
      <c r="M31" s="38"/>
      <c r="N31" s="38"/>
      <c r="O31" s="38"/>
      <c r="P31" s="38"/>
      <c r="Q31" s="38"/>
      <c r="R31" s="38"/>
      <c r="S31" s="38"/>
      <c r="T31" s="38"/>
      <c r="U31" s="38"/>
      <c r="V31" s="38"/>
      <c r="W31" s="38"/>
      <c r="X31" s="42"/>
    </row>
    <row r="32" spans="1:24" ht="20.100000000000001" customHeight="1" x14ac:dyDescent="0.15">
      <c r="A32" s="17">
        <f>IF(TRIM($I32)="", 1001, 0)</f>
        <v>1001</v>
      </c>
      <c r="B32" s="17"/>
      <c r="C32" s="34"/>
      <c r="D32" s="35">
        <v>7</v>
      </c>
      <c r="E32" s="15" t="s">
        <v>5</v>
      </c>
      <c r="I32" s="201"/>
      <c r="J32" s="201"/>
      <c r="K32" s="201"/>
      <c r="L32" s="201"/>
      <c r="M32" s="201"/>
      <c r="N32" s="201"/>
      <c r="O32" s="201"/>
      <c r="P32" s="201"/>
      <c r="Q32" s="201"/>
      <c r="R32" s="201"/>
      <c r="S32" s="201"/>
      <c r="T32" s="201"/>
      <c r="U32" s="201"/>
      <c r="V32" s="201"/>
      <c r="W32" s="201"/>
      <c r="X32" s="33"/>
    </row>
    <row r="33" spans="1:26" ht="20.100000000000001" customHeight="1" x14ac:dyDescent="0.15">
      <c r="A33" s="17"/>
      <c r="B33" s="17"/>
      <c r="C33" s="39"/>
      <c r="D33" s="32"/>
      <c r="E33" s="32"/>
      <c r="F33" s="32"/>
      <c r="G33" s="32"/>
      <c r="H33" s="32"/>
      <c r="I33" s="40"/>
      <c r="J33" s="37" t="s">
        <v>12</v>
      </c>
      <c r="K33" s="38"/>
      <c r="L33" s="38"/>
      <c r="M33" s="38"/>
      <c r="N33" s="38"/>
      <c r="O33" s="38"/>
      <c r="P33" s="38"/>
      <c r="Q33" s="38"/>
      <c r="R33" s="38"/>
      <c r="S33" s="38"/>
      <c r="T33" s="38"/>
      <c r="U33" s="38"/>
      <c r="V33" s="38"/>
      <c r="W33" s="38"/>
      <c r="X33" s="33"/>
    </row>
    <row r="34" spans="1:26" ht="20.100000000000001" customHeight="1" x14ac:dyDescent="0.15">
      <c r="A34" s="17">
        <f>IF(NOT(AND(TRIM($I34)&lt;&gt;"",ISNUMBER(VALUE(SUBSTITUTE($I34,"-",""))))), 1001, 0)</f>
        <v>1001</v>
      </c>
      <c r="B34" s="17"/>
      <c r="C34" s="34"/>
      <c r="D34" s="35">
        <v>8</v>
      </c>
      <c r="E34" s="15" t="s">
        <v>6</v>
      </c>
      <c r="I34" s="201"/>
      <c r="J34" s="201"/>
      <c r="K34" s="201"/>
      <c r="L34" s="201"/>
      <c r="M34" s="201"/>
      <c r="N34" s="32"/>
      <c r="O34" s="32"/>
      <c r="P34" s="32"/>
      <c r="Q34" s="32"/>
      <c r="R34" s="32"/>
      <c r="S34" s="32"/>
      <c r="T34" s="32"/>
      <c r="U34" s="32"/>
      <c r="V34" s="32"/>
      <c r="W34" s="32"/>
      <c r="X34" s="33"/>
    </row>
    <row r="35" spans="1:26" ht="20.100000000000001" customHeight="1" x14ac:dyDescent="0.15">
      <c r="A35" s="17"/>
      <c r="B35" s="17"/>
      <c r="C35" s="39"/>
      <c r="D35" s="32"/>
      <c r="E35" s="32"/>
      <c r="F35" s="32"/>
      <c r="G35" s="32"/>
      <c r="H35" s="32"/>
      <c r="I35" s="43"/>
      <c r="J35" s="37" t="s">
        <v>234</v>
      </c>
      <c r="K35" s="38"/>
      <c r="L35" s="38"/>
      <c r="M35" s="38"/>
      <c r="N35" s="38"/>
      <c r="O35" s="38"/>
      <c r="P35" s="38"/>
      <c r="Q35" s="38"/>
      <c r="R35" s="38"/>
      <c r="S35" s="38"/>
      <c r="T35" s="38"/>
      <c r="U35" s="38"/>
      <c r="V35" s="38"/>
      <c r="W35" s="38"/>
      <c r="X35" s="33"/>
    </row>
    <row r="36" spans="1:26" ht="20.100000000000001" customHeight="1" x14ac:dyDescent="0.15">
      <c r="A36" s="17">
        <f>IF(AND(TRIM($I36)&lt;&gt;"",NOT(ISNUMBER(VALUE(SUBSTITUTE($I36,"-",""))))), 1001, 0)</f>
        <v>0</v>
      </c>
      <c r="B36" s="17"/>
      <c r="C36" s="34"/>
      <c r="D36" s="35">
        <v>9</v>
      </c>
      <c r="E36" s="15" t="s">
        <v>7</v>
      </c>
      <c r="I36" s="201"/>
      <c r="J36" s="289"/>
      <c r="K36" s="289"/>
      <c r="L36" s="289"/>
      <c r="M36" s="289"/>
      <c r="N36" s="32"/>
      <c r="O36" s="32"/>
      <c r="P36" s="32"/>
      <c r="Q36" s="32"/>
      <c r="R36" s="32"/>
      <c r="S36" s="32"/>
      <c r="T36" s="32"/>
      <c r="U36" s="32"/>
      <c r="V36" s="32"/>
      <c r="W36" s="32"/>
      <c r="X36" s="33"/>
    </row>
    <row r="37" spans="1:26" ht="20.100000000000001" customHeight="1" x14ac:dyDescent="0.15">
      <c r="A37" s="17"/>
      <c r="B37" s="17"/>
      <c r="C37" s="39"/>
      <c r="D37" s="32"/>
      <c r="E37" s="32"/>
      <c r="F37" s="32"/>
      <c r="G37" s="32"/>
      <c r="H37" s="32"/>
      <c r="I37" s="40"/>
      <c r="J37" s="37" t="s">
        <v>202</v>
      </c>
      <c r="K37" s="38"/>
      <c r="L37" s="38"/>
      <c r="M37" s="38"/>
      <c r="N37" s="38"/>
      <c r="O37" s="38"/>
      <c r="P37" s="38"/>
      <c r="Q37" s="38"/>
      <c r="R37" s="38"/>
      <c r="S37" s="38"/>
      <c r="T37" s="38"/>
      <c r="U37" s="38"/>
      <c r="V37" s="38"/>
      <c r="W37" s="38"/>
      <c r="X37" s="33"/>
    </row>
    <row r="38" spans="1:26" ht="20.100000000000001" customHeight="1" x14ac:dyDescent="0.15">
      <c r="A38" s="17">
        <f>IF(TRIM($I38)="", 1001, 0)</f>
        <v>1001</v>
      </c>
      <c r="B38" s="17"/>
      <c r="C38" s="34"/>
      <c r="D38" s="35">
        <v>10</v>
      </c>
      <c r="E38" s="15" t="s">
        <v>10</v>
      </c>
      <c r="I38" s="201"/>
      <c r="J38" s="201"/>
      <c r="K38" s="201"/>
      <c r="L38" s="201"/>
      <c r="M38" s="201"/>
      <c r="N38" s="201"/>
      <c r="O38" s="201"/>
      <c r="P38" s="201"/>
      <c r="Q38" s="201"/>
      <c r="R38" s="201"/>
      <c r="S38" s="201"/>
      <c r="T38" s="201"/>
      <c r="U38" s="201"/>
      <c r="V38" s="201"/>
      <c r="W38" s="201"/>
      <c r="X38" s="33"/>
    </row>
    <row r="39" spans="1:26" ht="20.100000000000001" customHeight="1" x14ac:dyDescent="0.15">
      <c r="A39" s="17"/>
      <c r="B39" s="17"/>
      <c r="C39" s="39"/>
      <c r="D39" s="32"/>
      <c r="E39" s="32"/>
      <c r="F39" s="32"/>
      <c r="G39" s="32"/>
      <c r="H39" s="32"/>
      <c r="I39" s="44"/>
      <c r="J39" s="45" t="s">
        <v>260</v>
      </c>
      <c r="K39" s="38"/>
      <c r="L39" s="38"/>
      <c r="M39" s="38"/>
      <c r="N39" s="38"/>
      <c r="O39" s="38"/>
      <c r="P39" s="38"/>
      <c r="Q39" s="38"/>
      <c r="R39" s="38"/>
      <c r="S39" s="38"/>
      <c r="T39" s="38"/>
      <c r="U39" s="38"/>
      <c r="V39" s="38"/>
      <c r="W39" s="38"/>
      <c r="X39" s="33"/>
    </row>
    <row r="40" spans="1:26" ht="20.100000000000001" customHeight="1" x14ac:dyDescent="0.15">
      <c r="A40" s="17">
        <f>IF(AND($I40&lt;&gt;"一致する", $I40&lt;&gt;"一致しない"), 1001, 0)</f>
        <v>0</v>
      </c>
      <c r="B40" s="17"/>
      <c r="C40" s="34"/>
      <c r="D40" s="35">
        <v>11</v>
      </c>
      <c r="E40" s="15" t="s">
        <v>203</v>
      </c>
      <c r="I40" s="201" t="s">
        <v>204</v>
      </c>
      <c r="J40" s="289"/>
      <c r="K40" s="289"/>
      <c r="L40" s="289"/>
      <c r="M40" s="289"/>
      <c r="N40" s="46"/>
      <c r="O40" s="46"/>
      <c r="P40" s="46"/>
      <c r="Q40" s="46"/>
      <c r="R40" s="46"/>
      <c r="S40" s="46"/>
      <c r="T40" s="46"/>
      <c r="U40" s="46"/>
      <c r="V40" s="46"/>
      <c r="W40" s="46"/>
      <c r="X40" s="47"/>
      <c r="Y40" s="46"/>
      <c r="Z40" s="32"/>
    </row>
    <row r="41" spans="1:26" ht="20.100000000000001" customHeight="1" x14ac:dyDescent="0.15">
      <c r="A41" s="17"/>
      <c r="B41" s="17"/>
      <c r="C41" s="39"/>
      <c r="D41" s="32"/>
      <c r="E41" s="32"/>
      <c r="F41" s="32"/>
      <c r="G41" s="32"/>
      <c r="H41" s="32"/>
      <c r="I41" s="40"/>
      <c r="J41" s="37" t="s">
        <v>240</v>
      </c>
      <c r="K41" s="38"/>
      <c r="L41" s="38"/>
      <c r="M41" s="38"/>
      <c r="N41" s="38"/>
      <c r="O41" s="38"/>
      <c r="P41" s="38"/>
      <c r="Q41" s="38"/>
      <c r="R41" s="38"/>
      <c r="S41" s="38"/>
      <c r="T41" s="38"/>
      <c r="U41" s="38"/>
      <c r="V41" s="38"/>
      <c r="W41" s="38"/>
      <c r="X41" s="42"/>
      <c r="Y41" s="38"/>
      <c r="Z41" s="32"/>
    </row>
    <row r="42" spans="1:26" ht="15.75" customHeight="1" x14ac:dyDescent="0.15">
      <c r="A42" s="17"/>
      <c r="B42" s="17"/>
      <c r="C42" s="48"/>
      <c r="D42" s="49"/>
      <c r="E42" s="49"/>
      <c r="F42" s="49"/>
      <c r="G42" s="49"/>
      <c r="H42" s="49"/>
      <c r="I42" s="50"/>
      <c r="J42" s="50"/>
      <c r="K42" s="50"/>
      <c r="L42" s="50"/>
      <c r="M42" s="50"/>
      <c r="N42" s="50"/>
      <c r="O42" s="50"/>
      <c r="P42" s="50"/>
      <c r="Q42" s="50"/>
      <c r="R42" s="50"/>
      <c r="S42" s="50"/>
      <c r="T42" s="50"/>
      <c r="U42" s="50"/>
      <c r="V42" s="50"/>
      <c r="W42" s="50"/>
      <c r="X42" s="51"/>
    </row>
    <row r="43" spans="1:26" ht="15.75" customHeight="1" x14ac:dyDescent="0.15">
      <c r="A43" s="17"/>
      <c r="B43" s="17"/>
      <c r="C43" s="32"/>
      <c r="D43" s="32"/>
      <c r="E43" s="32"/>
      <c r="F43" s="32"/>
      <c r="G43" s="32"/>
      <c r="H43" s="32"/>
      <c r="I43" s="52"/>
      <c r="J43" s="38"/>
      <c r="K43" s="38"/>
      <c r="L43" s="38"/>
      <c r="M43" s="38"/>
      <c r="N43" s="38"/>
      <c r="O43" s="38"/>
      <c r="P43" s="38"/>
      <c r="Q43" s="38"/>
      <c r="R43" s="38"/>
      <c r="S43" s="38"/>
      <c r="T43" s="38"/>
      <c r="U43" s="38"/>
      <c r="V43" s="38"/>
      <c r="W43" s="38"/>
      <c r="X43" s="32"/>
    </row>
    <row r="44" spans="1:26" ht="15.75" hidden="1" customHeight="1" x14ac:dyDescent="0.15">
      <c r="A44" s="17"/>
      <c r="B44" s="17"/>
      <c r="C44" s="32"/>
      <c r="D44" s="32"/>
      <c r="E44" s="32"/>
      <c r="F44" s="32"/>
      <c r="G44" s="32"/>
      <c r="H44" s="32"/>
      <c r="I44" s="52"/>
      <c r="J44" s="38"/>
      <c r="K44" s="38"/>
      <c r="L44" s="38"/>
      <c r="M44" s="38"/>
      <c r="N44" s="38"/>
      <c r="O44" s="38"/>
      <c r="P44" s="38"/>
      <c r="Q44" s="38"/>
      <c r="R44" s="38"/>
      <c r="S44" s="38"/>
      <c r="T44" s="38"/>
      <c r="U44" s="38"/>
      <c r="V44" s="38"/>
      <c r="W44" s="38"/>
      <c r="X44" s="32"/>
    </row>
    <row r="45" spans="1:26" ht="15.75" hidden="1" customHeight="1" x14ac:dyDescent="0.15">
      <c r="A45" s="17"/>
      <c r="B45" s="17"/>
      <c r="C45" s="32"/>
      <c r="D45" s="32"/>
      <c r="E45" s="32"/>
      <c r="F45" s="32"/>
      <c r="G45" s="32"/>
      <c r="H45" s="32"/>
      <c r="I45" s="52"/>
      <c r="J45" s="38"/>
      <c r="K45" s="38"/>
      <c r="L45" s="38"/>
      <c r="M45" s="38"/>
      <c r="N45" s="38"/>
      <c r="O45" s="38"/>
      <c r="P45" s="38"/>
      <c r="Q45" s="38"/>
      <c r="R45" s="38"/>
      <c r="S45" s="38"/>
      <c r="T45" s="38"/>
      <c r="U45" s="38"/>
      <c r="V45" s="38"/>
      <c r="W45" s="38"/>
      <c r="X45" s="32"/>
    </row>
    <row r="46" spans="1:26" ht="15.75" hidden="1" customHeight="1" x14ac:dyDescent="0.15">
      <c r="A46" s="17"/>
      <c r="B46" s="17"/>
      <c r="C46" s="32"/>
      <c r="D46" s="32"/>
      <c r="E46" s="32"/>
      <c r="F46" s="32"/>
      <c r="G46" s="32"/>
      <c r="H46" s="32"/>
      <c r="I46" s="52"/>
      <c r="J46" s="38"/>
      <c r="K46" s="38"/>
      <c r="L46" s="38"/>
      <c r="M46" s="38"/>
      <c r="N46" s="38"/>
      <c r="O46" s="38"/>
      <c r="P46" s="38"/>
      <c r="Q46" s="38"/>
      <c r="R46" s="38"/>
      <c r="S46" s="38"/>
      <c r="T46" s="38"/>
      <c r="U46" s="38"/>
      <c r="V46" s="38"/>
      <c r="W46" s="38"/>
      <c r="X46" s="32"/>
    </row>
    <row r="47" spans="1:26" ht="15.75" hidden="1" customHeight="1" x14ac:dyDescent="0.15">
      <c r="A47" s="17"/>
      <c r="B47" s="17"/>
      <c r="C47" s="32"/>
      <c r="D47" s="32"/>
      <c r="E47" s="32"/>
      <c r="F47" s="32"/>
      <c r="G47" s="32"/>
      <c r="H47" s="32"/>
      <c r="I47" s="52"/>
      <c r="J47" s="32"/>
      <c r="K47" s="32"/>
      <c r="L47" s="32"/>
      <c r="M47" s="32"/>
      <c r="N47" s="32"/>
      <c r="O47" s="32"/>
      <c r="P47" s="32"/>
      <c r="Q47" s="32"/>
      <c r="R47" s="32"/>
      <c r="S47" s="32"/>
      <c r="T47" s="32"/>
      <c r="U47" s="32"/>
      <c r="V47" s="32"/>
      <c r="W47" s="32"/>
      <c r="X47" s="32"/>
    </row>
    <row r="48" spans="1:26" ht="15.75" hidden="1" customHeight="1" x14ac:dyDescent="0.15">
      <c r="A48" s="17"/>
      <c r="B48" s="17"/>
      <c r="C48" s="32"/>
      <c r="D48" s="32"/>
      <c r="E48" s="32"/>
      <c r="F48" s="32"/>
      <c r="G48" s="32"/>
      <c r="H48" s="32"/>
      <c r="I48" s="52"/>
      <c r="J48" s="38"/>
      <c r="K48" s="38"/>
      <c r="L48" s="38"/>
      <c r="M48" s="38"/>
      <c r="N48" s="38"/>
      <c r="O48" s="38"/>
      <c r="P48" s="38"/>
      <c r="Q48" s="38"/>
      <c r="R48" s="38"/>
      <c r="S48" s="38"/>
      <c r="T48" s="38"/>
      <c r="U48" s="38"/>
      <c r="V48" s="38"/>
      <c r="W48" s="38"/>
      <c r="X48" s="32"/>
    </row>
    <row r="49" spans="1:26" ht="15.75" hidden="1" customHeight="1" x14ac:dyDescent="0.15">
      <c r="A49" s="17"/>
      <c r="B49" s="17"/>
      <c r="C49" s="32"/>
      <c r="D49" s="32"/>
      <c r="E49" s="32"/>
      <c r="F49" s="32"/>
      <c r="G49" s="32"/>
      <c r="H49" s="32"/>
      <c r="I49" s="52"/>
      <c r="J49" s="38"/>
      <c r="K49" s="38"/>
      <c r="L49" s="38"/>
      <c r="M49" s="38"/>
      <c r="N49" s="38"/>
      <c r="O49" s="38"/>
      <c r="P49" s="38"/>
      <c r="Q49" s="38"/>
      <c r="R49" s="38"/>
      <c r="S49" s="38"/>
      <c r="T49" s="38"/>
      <c r="U49" s="38"/>
      <c r="V49" s="38"/>
      <c r="W49" s="38"/>
      <c r="X49" s="32"/>
    </row>
    <row r="50" spans="1:26" ht="15.75" hidden="1" customHeight="1" x14ac:dyDescent="0.15">
      <c r="A50" s="17"/>
      <c r="B50" s="17"/>
      <c r="C50" s="32"/>
      <c r="D50" s="32"/>
      <c r="E50" s="32"/>
      <c r="F50" s="32"/>
      <c r="G50" s="32"/>
      <c r="H50" s="32"/>
      <c r="I50" s="52"/>
      <c r="J50" s="38"/>
      <c r="K50" s="38"/>
      <c r="L50" s="38"/>
      <c r="M50" s="38"/>
      <c r="N50" s="38"/>
      <c r="O50" s="38"/>
      <c r="P50" s="38"/>
      <c r="Q50" s="38"/>
      <c r="R50" s="38"/>
      <c r="S50" s="38"/>
      <c r="T50" s="38"/>
      <c r="U50" s="38"/>
      <c r="V50" s="38"/>
      <c r="W50" s="38"/>
      <c r="X50" s="32"/>
    </row>
    <row r="51" spans="1:26" ht="13.5" hidden="1" x14ac:dyDescent="0.15">
      <c r="A51" s="17"/>
      <c r="B51" s="17"/>
      <c r="C51" s="32"/>
      <c r="D51" s="32"/>
      <c r="E51" s="32"/>
      <c r="F51" s="32"/>
      <c r="G51" s="32"/>
      <c r="H51" s="32"/>
      <c r="I51" s="52"/>
      <c r="J51" s="32"/>
      <c r="K51" s="32"/>
      <c r="L51" s="32"/>
      <c r="M51" s="32"/>
      <c r="N51" s="32"/>
      <c r="O51" s="32"/>
      <c r="P51" s="32"/>
      <c r="Q51" s="32"/>
      <c r="R51" s="32"/>
      <c r="S51" s="32"/>
      <c r="T51" s="32"/>
      <c r="U51" s="32"/>
      <c r="V51" s="32"/>
      <c r="W51" s="32"/>
      <c r="X51" s="32"/>
    </row>
    <row r="52" spans="1:26" ht="15.75" hidden="1" customHeight="1" x14ac:dyDescent="0.15">
      <c r="A52" s="17"/>
      <c r="B52" s="17"/>
      <c r="C52" s="32"/>
      <c r="D52" s="32"/>
      <c r="E52" s="32"/>
      <c r="F52" s="32"/>
      <c r="G52" s="32"/>
      <c r="H52" s="32"/>
      <c r="I52" s="52"/>
      <c r="J52" s="38"/>
      <c r="K52" s="38"/>
      <c r="L52" s="38"/>
      <c r="M52" s="38"/>
      <c r="N52" s="38"/>
      <c r="O52" s="38"/>
      <c r="P52" s="38"/>
      <c r="Q52" s="38"/>
      <c r="R52" s="38"/>
      <c r="S52" s="38"/>
      <c r="T52" s="38"/>
      <c r="U52" s="38"/>
      <c r="V52" s="38"/>
      <c r="W52" s="38"/>
      <c r="X52" s="32"/>
    </row>
    <row r="53" spans="1:26" ht="15.75" hidden="1" customHeight="1" x14ac:dyDescent="0.15">
      <c r="A53" s="17"/>
      <c r="B53" s="17"/>
      <c r="C53" s="32"/>
      <c r="D53" s="32"/>
      <c r="E53" s="32"/>
      <c r="F53" s="32"/>
      <c r="G53" s="32"/>
      <c r="H53" s="32"/>
      <c r="I53" s="52"/>
      <c r="J53" s="38"/>
      <c r="K53" s="38"/>
      <c r="L53" s="38"/>
      <c r="M53" s="38"/>
      <c r="N53" s="38"/>
      <c r="O53" s="38"/>
      <c r="P53" s="38"/>
      <c r="Q53" s="38"/>
      <c r="R53" s="38"/>
      <c r="S53" s="38"/>
      <c r="T53" s="38"/>
      <c r="U53" s="38"/>
      <c r="V53" s="38"/>
      <c r="W53" s="38"/>
      <c r="X53" s="32"/>
    </row>
    <row r="54" spans="1:26" ht="15.75" hidden="1" customHeight="1" x14ac:dyDescent="0.15">
      <c r="A54" s="17"/>
      <c r="B54" s="17"/>
      <c r="C54" s="32"/>
      <c r="D54" s="32"/>
      <c r="E54" s="32"/>
      <c r="F54" s="32"/>
      <c r="G54" s="32"/>
      <c r="H54" s="32"/>
      <c r="I54" s="52"/>
      <c r="J54" s="38"/>
      <c r="K54" s="38"/>
      <c r="L54" s="38"/>
      <c r="M54" s="38"/>
      <c r="N54" s="38"/>
      <c r="O54" s="38"/>
      <c r="P54" s="38"/>
      <c r="Q54" s="38"/>
      <c r="R54" s="38"/>
      <c r="S54" s="38"/>
      <c r="T54" s="38"/>
      <c r="U54" s="38"/>
      <c r="V54" s="38"/>
      <c r="W54" s="38"/>
      <c r="X54" s="32"/>
    </row>
    <row r="55" spans="1:26" ht="13.5" hidden="1" x14ac:dyDescent="0.15">
      <c r="A55" s="17"/>
      <c r="B55" s="17"/>
      <c r="C55" s="32"/>
      <c r="D55" s="32"/>
      <c r="E55" s="32"/>
      <c r="F55" s="32"/>
      <c r="G55" s="32"/>
      <c r="H55" s="32"/>
      <c r="I55" s="52"/>
      <c r="J55" s="32"/>
      <c r="K55" s="32"/>
      <c r="L55" s="32"/>
      <c r="M55" s="32"/>
      <c r="N55" s="32"/>
      <c r="O55" s="32"/>
      <c r="P55" s="32"/>
      <c r="Q55" s="32"/>
      <c r="R55" s="32"/>
      <c r="S55" s="32"/>
      <c r="T55" s="32"/>
      <c r="U55" s="32"/>
      <c r="V55" s="32"/>
      <c r="W55" s="32"/>
      <c r="X55" s="32"/>
    </row>
    <row r="56" spans="1:26" ht="15.75" hidden="1" customHeight="1" x14ac:dyDescent="0.15">
      <c r="A56" s="17"/>
      <c r="B56" s="17"/>
      <c r="C56" s="32"/>
      <c r="D56" s="32"/>
      <c r="E56" s="32"/>
      <c r="F56" s="32"/>
      <c r="G56" s="32"/>
      <c r="H56" s="32"/>
      <c r="I56" s="52"/>
      <c r="J56" s="38"/>
      <c r="K56" s="38"/>
      <c r="L56" s="38"/>
      <c r="M56" s="38"/>
      <c r="N56" s="38"/>
      <c r="O56" s="38"/>
      <c r="P56" s="38"/>
      <c r="Q56" s="38"/>
      <c r="R56" s="38"/>
      <c r="S56" s="38"/>
      <c r="T56" s="38"/>
      <c r="U56" s="38"/>
      <c r="V56" s="38"/>
      <c r="W56" s="38"/>
      <c r="X56" s="32"/>
    </row>
    <row r="57" spans="1:26" ht="15.75" hidden="1" customHeight="1" x14ac:dyDescent="0.15">
      <c r="A57" s="17"/>
      <c r="B57" s="17"/>
      <c r="C57" s="32"/>
      <c r="D57" s="32"/>
      <c r="E57" s="32"/>
      <c r="F57" s="32"/>
      <c r="G57" s="32"/>
      <c r="H57" s="32"/>
      <c r="I57" s="52"/>
      <c r="J57" s="38"/>
      <c r="K57" s="38"/>
      <c r="L57" s="38"/>
      <c r="M57" s="38"/>
      <c r="N57" s="38"/>
      <c r="O57" s="38"/>
      <c r="P57" s="38"/>
      <c r="Q57" s="38"/>
      <c r="R57" s="38"/>
      <c r="S57" s="38"/>
      <c r="T57" s="38"/>
      <c r="U57" s="38"/>
      <c r="V57" s="38"/>
      <c r="W57" s="38"/>
      <c r="X57" s="32"/>
    </row>
    <row r="58" spans="1:26" ht="15.75" hidden="1" customHeight="1" x14ac:dyDescent="0.15">
      <c r="A58" s="17"/>
      <c r="B58" s="17"/>
      <c r="C58" s="32"/>
      <c r="D58" s="32"/>
      <c r="E58" s="32"/>
      <c r="F58" s="32"/>
      <c r="G58" s="32"/>
      <c r="H58" s="32"/>
      <c r="I58" s="52"/>
      <c r="J58" s="32"/>
      <c r="K58" s="32"/>
      <c r="L58" s="32"/>
      <c r="M58" s="32"/>
      <c r="N58" s="32"/>
      <c r="O58" s="32"/>
      <c r="P58" s="32"/>
      <c r="Q58" s="32"/>
      <c r="R58" s="32"/>
      <c r="S58" s="32"/>
      <c r="T58" s="32"/>
      <c r="U58" s="32"/>
      <c r="V58" s="32"/>
      <c r="W58" s="32"/>
      <c r="X58" s="32"/>
    </row>
    <row r="59" spans="1:26" ht="15.75" customHeight="1" x14ac:dyDescent="0.15">
      <c r="A59" s="17"/>
      <c r="B59" s="17"/>
      <c r="C59" s="32"/>
      <c r="D59" s="32"/>
      <c r="E59" s="32"/>
      <c r="F59" s="32"/>
      <c r="G59" s="32"/>
      <c r="H59" s="32"/>
      <c r="I59" s="52"/>
      <c r="J59" s="32"/>
      <c r="K59" s="32"/>
      <c r="L59" s="32"/>
      <c r="M59" s="32"/>
      <c r="N59" s="32"/>
      <c r="O59" s="32"/>
      <c r="P59" s="32"/>
      <c r="Q59" s="32"/>
      <c r="R59" s="32"/>
      <c r="S59" s="32"/>
      <c r="T59" s="32"/>
      <c r="U59" s="32"/>
      <c r="V59" s="32"/>
      <c r="W59" s="32"/>
      <c r="X59" s="32"/>
    </row>
    <row r="60" spans="1:26" ht="20.100000000000001" customHeight="1" x14ac:dyDescent="0.15">
      <c r="A60" s="17"/>
      <c r="B60" s="17"/>
      <c r="C60" s="284" t="s">
        <v>181</v>
      </c>
      <c r="D60" s="285"/>
      <c r="E60" s="285"/>
      <c r="F60" s="285"/>
      <c r="G60" s="285"/>
      <c r="H60" s="286"/>
      <c r="I60" s="53"/>
    </row>
    <row r="61" spans="1:26" ht="15" customHeight="1" x14ac:dyDescent="0.15">
      <c r="A61" s="17"/>
      <c r="B61" s="17"/>
      <c r="C61" s="39"/>
      <c r="D61" s="32"/>
      <c r="E61" s="32"/>
      <c r="F61" s="32"/>
      <c r="G61" s="32"/>
      <c r="H61" s="32"/>
      <c r="I61" s="54"/>
      <c r="J61" s="30"/>
      <c r="K61" s="30"/>
      <c r="L61" s="30"/>
      <c r="M61" s="30"/>
      <c r="N61" s="30"/>
      <c r="O61" s="30"/>
      <c r="P61" s="30"/>
      <c r="Q61" s="30"/>
      <c r="R61" s="30"/>
      <c r="S61" s="30"/>
      <c r="T61" s="30"/>
      <c r="U61" s="30"/>
      <c r="V61" s="30"/>
      <c r="W61" s="30"/>
      <c r="X61" s="31"/>
      <c r="Y61" s="39"/>
      <c r="Z61" s="32"/>
    </row>
    <row r="62" spans="1:26" ht="20.100000000000001" customHeight="1" x14ac:dyDescent="0.15">
      <c r="A62" s="17"/>
      <c r="B62" s="17"/>
      <c r="C62" s="28"/>
      <c r="D62" s="55" t="s">
        <v>205</v>
      </c>
      <c r="E62" s="55"/>
      <c r="F62" s="55"/>
      <c r="G62" s="55"/>
      <c r="H62" s="55"/>
      <c r="I62" s="56"/>
      <c r="J62" s="55"/>
      <c r="K62" s="55"/>
      <c r="L62" s="55"/>
      <c r="M62" s="55"/>
      <c r="N62" s="55"/>
      <c r="O62" s="55"/>
      <c r="P62" s="55"/>
      <c r="Q62" s="55"/>
      <c r="R62" s="55"/>
      <c r="S62" s="55"/>
      <c r="T62" s="55"/>
      <c r="U62" s="55"/>
      <c r="V62" s="55"/>
      <c r="W62" s="55"/>
      <c r="X62" s="33"/>
      <c r="Y62" s="32"/>
      <c r="Z62" s="32"/>
    </row>
    <row r="63" spans="1:26" ht="20.100000000000001" customHeight="1" x14ac:dyDescent="0.15">
      <c r="A63" s="17">
        <f>IF(AND($I63&lt;&gt;"しない", $I63&lt;&gt;"する"), 1001, 0)</f>
        <v>1001</v>
      </c>
      <c r="B63" s="17"/>
      <c r="C63" s="28"/>
      <c r="D63" s="35">
        <v>1</v>
      </c>
      <c r="E63" s="32" t="s">
        <v>206</v>
      </c>
      <c r="F63" s="32"/>
      <c r="G63" s="32"/>
      <c r="H63" s="32"/>
      <c r="I63" s="201"/>
      <c r="J63" s="287"/>
      <c r="K63" s="287"/>
      <c r="L63" s="287"/>
      <c r="M63" s="287"/>
      <c r="N63" s="32"/>
      <c r="O63" s="32"/>
      <c r="P63" s="32"/>
      <c r="Q63" s="32"/>
      <c r="R63" s="32"/>
      <c r="S63" s="32"/>
      <c r="T63" s="32"/>
      <c r="U63" s="57"/>
      <c r="V63" s="57"/>
      <c r="W63" s="57"/>
      <c r="X63" s="58"/>
      <c r="Y63" s="57"/>
      <c r="Z63" s="32"/>
    </row>
    <row r="64" spans="1:26" ht="20.100000000000001" customHeight="1" x14ac:dyDescent="0.15">
      <c r="A64" s="17"/>
      <c r="B64" s="17"/>
      <c r="C64" s="28"/>
      <c r="D64" s="32"/>
      <c r="E64" s="32"/>
      <c r="F64" s="32"/>
      <c r="G64" s="32"/>
      <c r="H64" s="32"/>
      <c r="I64" s="40"/>
      <c r="J64" s="37" t="s">
        <v>207</v>
      </c>
      <c r="K64" s="38"/>
      <c r="L64" s="38"/>
      <c r="M64" s="38"/>
      <c r="N64" s="38"/>
      <c r="O64" s="38"/>
      <c r="P64" s="38"/>
      <c r="Q64" s="38"/>
      <c r="R64" s="38"/>
      <c r="S64" s="38"/>
      <c r="T64" s="38"/>
      <c r="U64" s="38"/>
      <c r="V64" s="38"/>
      <c r="W64" s="38"/>
      <c r="X64" s="42"/>
      <c r="Y64" s="38"/>
      <c r="Z64" s="32"/>
    </row>
    <row r="65" spans="1:26" ht="20.100000000000001" hidden="1" customHeight="1" x14ac:dyDescent="0.15">
      <c r="A65" s="17"/>
      <c r="B65" s="17"/>
      <c r="C65" s="39"/>
      <c r="D65" s="32"/>
      <c r="E65" s="32"/>
      <c r="F65" s="32"/>
      <c r="G65" s="32"/>
      <c r="H65" s="32"/>
      <c r="I65" s="59"/>
      <c r="J65" s="60"/>
      <c r="K65" s="60"/>
      <c r="L65" s="60"/>
      <c r="M65" s="60"/>
      <c r="N65" s="60"/>
      <c r="O65" s="60"/>
      <c r="P65" s="60"/>
      <c r="Q65" s="60"/>
      <c r="R65" s="60"/>
      <c r="S65" s="60"/>
      <c r="T65" s="60"/>
      <c r="U65" s="60"/>
      <c r="V65" s="60"/>
      <c r="W65" s="60"/>
      <c r="X65" s="61"/>
      <c r="Y65" s="60"/>
      <c r="Z65" s="32"/>
    </row>
    <row r="66" spans="1:26" ht="20.100000000000001" hidden="1" customHeight="1" x14ac:dyDescent="0.15">
      <c r="A66" s="17"/>
      <c r="B66" s="17"/>
      <c r="C66" s="39"/>
      <c r="D66" s="32"/>
      <c r="E66" s="32"/>
      <c r="F66" s="32"/>
      <c r="G66" s="32"/>
      <c r="H66" s="32"/>
      <c r="I66" s="59"/>
      <c r="J66" s="60"/>
      <c r="K66" s="60"/>
      <c r="L66" s="60"/>
      <c r="M66" s="60"/>
      <c r="N66" s="60"/>
      <c r="O66" s="60"/>
      <c r="P66" s="60"/>
      <c r="Q66" s="60"/>
      <c r="R66" s="60"/>
      <c r="S66" s="60"/>
      <c r="T66" s="60"/>
      <c r="U66" s="60"/>
      <c r="V66" s="60"/>
      <c r="W66" s="60"/>
      <c r="X66" s="61"/>
      <c r="Y66" s="60"/>
      <c r="Z66" s="32"/>
    </row>
    <row r="67" spans="1:26" ht="20.100000000000001" hidden="1" customHeight="1" x14ac:dyDescent="0.15">
      <c r="A67" s="17"/>
      <c r="B67" s="17"/>
      <c r="C67" s="39"/>
      <c r="D67" s="32"/>
      <c r="E67" s="32"/>
      <c r="F67" s="32"/>
      <c r="G67" s="32"/>
      <c r="H67" s="32"/>
      <c r="I67" s="59"/>
      <c r="J67" s="60"/>
      <c r="K67" s="60"/>
      <c r="L67" s="60"/>
      <c r="M67" s="60"/>
      <c r="N67" s="60"/>
      <c r="O67" s="60"/>
      <c r="P67" s="60"/>
      <c r="Q67" s="60"/>
      <c r="R67" s="60"/>
      <c r="S67" s="60"/>
      <c r="T67" s="60"/>
      <c r="U67" s="60"/>
      <c r="V67" s="60"/>
      <c r="W67" s="60"/>
      <c r="X67" s="61"/>
      <c r="Y67" s="60"/>
      <c r="Z67" s="32"/>
    </row>
    <row r="68" spans="1:26" ht="20.100000000000001" hidden="1" customHeight="1" x14ac:dyDescent="0.15">
      <c r="A68" s="17"/>
      <c r="B68" s="17"/>
      <c r="C68" s="39"/>
      <c r="D68" s="32"/>
      <c r="E68" s="32"/>
      <c r="F68" s="32"/>
      <c r="G68" s="32"/>
      <c r="H68" s="32"/>
      <c r="I68" s="62"/>
      <c r="J68" s="60"/>
      <c r="K68" s="60"/>
      <c r="L68" s="60"/>
      <c r="M68" s="60"/>
      <c r="N68" s="60"/>
      <c r="O68" s="60"/>
      <c r="P68" s="60"/>
      <c r="Q68" s="60"/>
      <c r="R68" s="60"/>
      <c r="S68" s="60"/>
      <c r="T68" s="60"/>
      <c r="U68" s="60"/>
      <c r="V68" s="60"/>
      <c r="W68" s="60"/>
      <c r="X68" s="61"/>
      <c r="Y68" s="60"/>
      <c r="Z68" s="32"/>
    </row>
    <row r="69" spans="1:26" ht="20.100000000000001" customHeight="1" x14ac:dyDescent="0.15">
      <c r="A69" s="17">
        <f>IF(OR(AND($I63="する",TRIM($I69)=""),AND($I63="しない",NOT(ISBLANK($I69)))), 1001, 0)</f>
        <v>0</v>
      </c>
      <c r="B69" s="17"/>
      <c r="C69" s="34"/>
      <c r="D69" s="35">
        <v>2</v>
      </c>
      <c r="E69" s="15" t="s">
        <v>0</v>
      </c>
      <c r="I69" s="288"/>
      <c r="J69" s="289"/>
      <c r="K69" s="289"/>
      <c r="L69" s="289"/>
      <c r="M69" s="289"/>
      <c r="N69" s="32"/>
      <c r="O69" s="32"/>
      <c r="P69" s="32"/>
      <c r="Q69" s="32"/>
      <c r="R69" s="32"/>
      <c r="S69" s="32"/>
      <c r="T69" s="32"/>
      <c r="U69" s="32"/>
      <c r="V69" s="32"/>
      <c r="W69" s="32"/>
      <c r="X69" s="33"/>
      <c r="Y69" s="32"/>
      <c r="Z69" s="32"/>
    </row>
    <row r="70" spans="1:26" ht="20.100000000000001" customHeight="1" x14ac:dyDescent="0.15">
      <c r="A70" s="17"/>
      <c r="B70" s="17"/>
      <c r="C70" s="34"/>
      <c r="D70" s="35"/>
      <c r="E70" s="32"/>
      <c r="F70" s="32"/>
      <c r="G70" s="32"/>
      <c r="H70" s="32"/>
      <c r="I70" s="40"/>
      <c r="J70" s="63" t="s">
        <v>257</v>
      </c>
      <c r="K70" s="38"/>
      <c r="L70" s="38"/>
      <c r="M70" s="38"/>
      <c r="N70" s="38"/>
      <c r="O70" s="38"/>
      <c r="P70" s="38"/>
      <c r="Q70" s="38"/>
      <c r="R70" s="38"/>
      <c r="S70" s="38"/>
      <c r="T70" s="38"/>
      <c r="U70" s="38"/>
      <c r="V70" s="38"/>
      <c r="W70" s="38"/>
      <c r="X70" s="42"/>
      <c r="Y70" s="38"/>
      <c r="Z70" s="32"/>
    </row>
    <row r="71" spans="1:26" ht="20.100000000000001" customHeight="1" x14ac:dyDescent="0.15">
      <c r="A71" s="17">
        <f>IF(OR(AND($I63="する",AND($I71&lt;&gt;"", OR(ISERROR(FIND("@"&amp;LEFT($I71,3)&amp;"@", 都道府県3))=FALSE, ISERROR(FIND("@"&amp;LEFT($I71,4)&amp;"@",都道府県4))=FALSE))=FALSE),AND($I63="しない",NOT(ISBLANK($I71)))), 1001, 0)</f>
        <v>0</v>
      </c>
      <c r="B71" s="17"/>
      <c r="C71" s="34"/>
      <c r="D71" s="35">
        <v>3</v>
      </c>
      <c r="E71" s="15" t="s">
        <v>1</v>
      </c>
      <c r="I71" s="294"/>
      <c r="J71" s="294"/>
      <c r="K71" s="294"/>
      <c r="L71" s="294"/>
      <c r="M71" s="294"/>
      <c r="N71" s="294"/>
      <c r="O71" s="294"/>
      <c r="P71" s="294"/>
      <c r="Q71" s="294"/>
      <c r="R71" s="294"/>
      <c r="S71" s="294"/>
      <c r="T71" s="294"/>
      <c r="U71" s="294"/>
      <c r="V71" s="294"/>
      <c r="W71" s="294"/>
      <c r="X71" s="32"/>
      <c r="Y71" s="39"/>
      <c r="Z71" s="32"/>
    </row>
    <row r="72" spans="1:26" ht="20.100000000000001" customHeight="1" x14ac:dyDescent="0.15">
      <c r="A72" s="17"/>
      <c r="B72" s="17"/>
      <c r="C72" s="34"/>
      <c r="D72" s="35"/>
      <c r="E72" s="32"/>
      <c r="F72" s="32"/>
      <c r="G72" s="32"/>
      <c r="H72" s="32"/>
      <c r="I72" s="40"/>
      <c r="J72" s="37" t="s">
        <v>39</v>
      </c>
      <c r="K72" s="38"/>
      <c r="L72" s="38"/>
      <c r="M72" s="38"/>
      <c r="N72" s="38"/>
      <c r="O72" s="38"/>
      <c r="P72" s="38"/>
      <c r="Q72" s="38"/>
      <c r="R72" s="38"/>
      <c r="S72" s="38"/>
      <c r="T72" s="38"/>
      <c r="U72" s="38"/>
      <c r="V72" s="38"/>
      <c r="W72" s="38"/>
      <c r="X72" s="42"/>
      <c r="Y72" s="38"/>
      <c r="Z72" s="32"/>
    </row>
    <row r="73" spans="1:26" ht="20.100000000000001" customHeight="1" x14ac:dyDescent="0.15">
      <c r="A73" s="17">
        <f>IF(OR(AND($I63="する",TRIM($I73)=""),AND($I63="しない",NOT(ISBLANK($I73)))), 1001, 0)</f>
        <v>0</v>
      </c>
      <c r="B73" s="17"/>
      <c r="C73" s="34"/>
      <c r="D73" s="35">
        <v>4</v>
      </c>
      <c r="E73" s="15" t="s">
        <v>2</v>
      </c>
      <c r="I73" s="201"/>
      <c r="J73" s="201"/>
      <c r="K73" s="201"/>
      <c r="L73" s="201"/>
      <c r="M73" s="201"/>
      <c r="N73" s="201"/>
      <c r="O73" s="201"/>
      <c r="P73" s="201"/>
      <c r="Q73" s="201"/>
      <c r="R73" s="201"/>
      <c r="S73" s="201"/>
      <c r="T73" s="201"/>
      <c r="U73" s="201"/>
      <c r="V73" s="201"/>
      <c r="W73" s="201"/>
      <c r="X73" s="33"/>
      <c r="Y73" s="32"/>
      <c r="Z73" s="32"/>
    </row>
    <row r="74" spans="1:26" ht="32.1" customHeight="1" x14ac:dyDescent="0.15">
      <c r="A74" s="17"/>
      <c r="B74" s="17"/>
      <c r="C74" s="39"/>
      <c r="D74" s="32"/>
      <c r="E74" s="32"/>
      <c r="F74" s="32"/>
      <c r="G74" s="32"/>
      <c r="H74" s="32"/>
      <c r="I74" s="40"/>
      <c r="J74" s="261" t="s">
        <v>236</v>
      </c>
      <c r="K74" s="324"/>
      <c r="L74" s="324"/>
      <c r="M74" s="324"/>
      <c r="N74" s="324"/>
      <c r="O74" s="324"/>
      <c r="P74" s="324"/>
      <c r="Q74" s="324"/>
      <c r="R74" s="324"/>
      <c r="S74" s="324"/>
      <c r="T74" s="324"/>
      <c r="U74" s="324"/>
      <c r="V74" s="324"/>
      <c r="W74" s="324"/>
      <c r="X74" s="42"/>
      <c r="Y74" s="38"/>
      <c r="Z74" s="32"/>
    </row>
    <row r="75" spans="1:26" ht="20.100000000000001" customHeight="1" x14ac:dyDescent="0.15">
      <c r="A75" s="17">
        <f>IF(OR(AND($I63="する",TRIM($I75)=""),AND($I63="しない",NOT(ISBLANK($I75)))), 1001, 0)</f>
        <v>0</v>
      </c>
      <c r="B75" s="17"/>
      <c r="C75" s="34"/>
      <c r="D75" s="35">
        <v>5</v>
      </c>
      <c r="E75" s="15" t="s">
        <v>3</v>
      </c>
      <c r="I75" s="201"/>
      <c r="J75" s="201"/>
      <c r="K75" s="201"/>
      <c r="L75" s="201"/>
      <c r="M75" s="201"/>
      <c r="N75" s="201"/>
      <c r="O75" s="201"/>
      <c r="P75" s="201"/>
      <c r="Q75" s="201"/>
      <c r="R75" s="201"/>
      <c r="S75" s="201"/>
      <c r="T75" s="201"/>
      <c r="U75" s="201"/>
      <c r="V75" s="201"/>
      <c r="W75" s="201"/>
      <c r="X75" s="33"/>
      <c r="Y75" s="32"/>
      <c r="Z75" s="32"/>
    </row>
    <row r="76" spans="1:26" ht="32.1" customHeight="1" x14ac:dyDescent="0.15">
      <c r="A76" s="17"/>
      <c r="B76" s="17"/>
      <c r="C76" s="39"/>
      <c r="D76" s="32"/>
      <c r="E76" s="32"/>
      <c r="F76" s="32"/>
      <c r="G76" s="32"/>
      <c r="H76" s="32"/>
      <c r="I76" s="40"/>
      <c r="J76" s="261" t="s">
        <v>237</v>
      </c>
      <c r="K76" s="324"/>
      <c r="L76" s="324"/>
      <c r="M76" s="324"/>
      <c r="N76" s="324"/>
      <c r="O76" s="324"/>
      <c r="P76" s="324"/>
      <c r="Q76" s="324"/>
      <c r="R76" s="324"/>
      <c r="S76" s="324"/>
      <c r="T76" s="324"/>
      <c r="U76" s="324"/>
      <c r="V76" s="324"/>
      <c r="W76" s="324"/>
      <c r="X76" s="33"/>
      <c r="Y76" s="32"/>
      <c r="Z76" s="32"/>
    </row>
    <row r="77" spans="1:26" ht="20.100000000000001" customHeight="1" x14ac:dyDescent="0.15">
      <c r="A77" s="17">
        <f>IF(OR(AND($I63="する",TRIM($I77)=""),AND($I63="しない",NOT(ISBLANK($I77)))), 1001, 0)</f>
        <v>0</v>
      </c>
      <c r="B77" s="17"/>
      <c r="C77" s="34"/>
      <c r="D77" s="35">
        <v>6</v>
      </c>
      <c r="E77" s="15" t="s">
        <v>208</v>
      </c>
      <c r="I77" s="201"/>
      <c r="J77" s="201"/>
      <c r="K77" s="201"/>
      <c r="L77" s="201"/>
      <c r="M77" s="201"/>
      <c r="N77" s="201"/>
      <c r="O77" s="201"/>
      <c r="P77" s="201"/>
      <c r="Q77" s="201"/>
      <c r="R77" s="201"/>
      <c r="S77" s="201"/>
      <c r="T77" s="201"/>
      <c r="U77" s="201"/>
      <c r="V77" s="201"/>
      <c r="W77" s="201"/>
      <c r="X77" s="33"/>
      <c r="Y77" s="32"/>
      <c r="Z77" s="32"/>
    </row>
    <row r="78" spans="1:26" ht="20.100000000000001" customHeight="1" x14ac:dyDescent="0.15">
      <c r="A78" s="17"/>
      <c r="B78" s="17"/>
      <c r="C78" s="39"/>
      <c r="D78" s="32"/>
      <c r="E78" s="32"/>
      <c r="F78" s="32"/>
      <c r="G78" s="32"/>
      <c r="H78" s="32"/>
      <c r="I78" s="40"/>
      <c r="J78" s="63" t="s">
        <v>238</v>
      </c>
      <c r="K78" s="38"/>
      <c r="L78" s="38"/>
      <c r="M78" s="38"/>
      <c r="N78" s="38"/>
      <c r="O78" s="38"/>
      <c r="P78" s="38"/>
      <c r="Q78" s="38"/>
      <c r="R78" s="38"/>
      <c r="S78" s="38"/>
      <c r="T78" s="38"/>
      <c r="U78" s="38"/>
      <c r="V78" s="38"/>
      <c r="W78" s="38"/>
      <c r="X78" s="42"/>
      <c r="Y78" s="38"/>
      <c r="Z78" s="32"/>
    </row>
    <row r="79" spans="1:26" ht="20.100000000000001" customHeight="1" x14ac:dyDescent="0.15">
      <c r="A79" s="17">
        <f>IF(OR(AND($I63="する",TRIM($I79)=""),AND($I63="しない",NOT(ISBLANK($I79)))), 1001, 0)</f>
        <v>0</v>
      </c>
      <c r="B79" s="17"/>
      <c r="C79" s="34"/>
      <c r="D79" s="35">
        <v>7</v>
      </c>
      <c r="E79" s="15" t="s">
        <v>209</v>
      </c>
      <c r="I79" s="201"/>
      <c r="J79" s="201"/>
      <c r="K79" s="201"/>
      <c r="L79" s="201"/>
      <c r="M79" s="201"/>
      <c r="N79" s="201"/>
      <c r="O79" s="201"/>
      <c r="P79" s="201"/>
      <c r="Q79" s="201"/>
      <c r="R79" s="201"/>
      <c r="S79" s="201"/>
      <c r="T79" s="201"/>
      <c r="U79" s="201"/>
      <c r="V79" s="201"/>
      <c r="W79" s="201"/>
      <c r="X79" s="33"/>
      <c r="Y79" s="32"/>
      <c r="Z79" s="32"/>
    </row>
    <row r="80" spans="1:26" ht="20.100000000000001" customHeight="1" x14ac:dyDescent="0.15">
      <c r="A80" s="17"/>
      <c r="B80" s="17"/>
      <c r="C80" s="39"/>
      <c r="D80" s="32"/>
      <c r="E80" s="32"/>
      <c r="F80" s="32"/>
      <c r="G80" s="32"/>
      <c r="H80" s="32"/>
      <c r="I80" s="40"/>
      <c r="J80" s="37" t="s">
        <v>11</v>
      </c>
      <c r="K80" s="38"/>
      <c r="L80" s="38"/>
      <c r="M80" s="38"/>
      <c r="N80" s="38"/>
      <c r="O80" s="38"/>
      <c r="P80" s="38"/>
      <c r="Q80" s="38"/>
      <c r="R80" s="38"/>
      <c r="S80" s="38"/>
      <c r="T80" s="38"/>
      <c r="U80" s="38"/>
      <c r="V80" s="38"/>
      <c r="W80" s="38"/>
      <c r="X80" s="42"/>
      <c r="Y80" s="38"/>
      <c r="Z80" s="32"/>
    </row>
    <row r="81" spans="1:26" ht="20.100000000000001" customHeight="1" x14ac:dyDescent="0.15">
      <c r="A81" s="17">
        <f>IF(OR(AND($I63="する",TRIM($I81)=""),AND($I63="しない",NOT(ISBLANK($I81)))), 1001, 0)</f>
        <v>0</v>
      </c>
      <c r="B81" s="17"/>
      <c r="C81" s="34"/>
      <c r="D81" s="35">
        <v>8</v>
      </c>
      <c r="E81" s="15" t="s">
        <v>210</v>
      </c>
      <c r="I81" s="201"/>
      <c r="J81" s="201"/>
      <c r="K81" s="201"/>
      <c r="L81" s="201"/>
      <c r="M81" s="201"/>
      <c r="N81" s="201"/>
      <c r="O81" s="201"/>
      <c r="P81" s="201"/>
      <c r="Q81" s="201"/>
      <c r="R81" s="201"/>
      <c r="S81" s="201"/>
      <c r="T81" s="201"/>
      <c r="U81" s="201"/>
      <c r="V81" s="201"/>
      <c r="W81" s="201"/>
      <c r="X81" s="33"/>
      <c r="Y81" s="32"/>
      <c r="Z81" s="32"/>
    </row>
    <row r="82" spans="1:26" ht="20.100000000000001" customHeight="1" x14ac:dyDescent="0.15">
      <c r="A82" s="17"/>
      <c r="B82" s="17"/>
      <c r="C82" s="39"/>
      <c r="D82" s="32"/>
      <c r="E82" s="32"/>
      <c r="F82" s="32"/>
      <c r="G82" s="32"/>
      <c r="H82" s="32"/>
      <c r="I82" s="40"/>
      <c r="J82" s="37" t="s">
        <v>12</v>
      </c>
      <c r="K82" s="38"/>
      <c r="L82" s="38"/>
      <c r="M82" s="38"/>
      <c r="N82" s="38"/>
      <c r="O82" s="38"/>
      <c r="P82" s="38"/>
      <c r="Q82" s="38"/>
      <c r="R82" s="38"/>
      <c r="S82" s="38"/>
      <c r="T82" s="38"/>
      <c r="U82" s="38"/>
      <c r="V82" s="38"/>
      <c r="W82" s="38"/>
      <c r="X82" s="42"/>
      <c r="Y82" s="38"/>
      <c r="Z82" s="32"/>
    </row>
    <row r="83" spans="1:26" ht="20.100000000000001" customHeight="1" x14ac:dyDescent="0.15">
      <c r="A83" s="17">
        <f>IF(OR(AND($I63="する",NOT(AND(TRIM($I83)&lt;&gt;"",ISNUMBER(VALUE(SUBSTITUTE($I83,"-","")))))), AND($I63="しない",NOT(ISBLANK($I83)))), 1001, 0)</f>
        <v>0</v>
      </c>
      <c r="B83" s="17"/>
      <c r="C83" s="34"/>
      <c r="D83" s="35">
        <v>9</v>
      </c>
      <c r="E83" s="15" t="s">
        <v>6</v>
      </c>
      <c r="I83" s="201"/>
      <c r="J83" s="201"/>
      <c r="K83" s="201"/>
      <c r="L83" s="201"/>
      <c r="M83" s="201"/>
      <c r="N83" s="32"/>
      <c r="O83" s="32"/>
      <c r="P83" s="32"/>
      <c r="Q83" s="32"/>
      <c r="R83" s="32"/>
      <c r="S83" s="32"/>
      <c r="T83" s="32"/>
      <c r="U83" s="32"/>
      <c r="V83" s="32"/>
      <c r="W83" s="32"/>
      <c r="X83" s="33"/>
      <c r="Y83" s="32"/>
      <c r="Z83" s="32"/>
    </row>
    <row r="84" spans="1:26" ht="20.100000000000001" customHeight="1" x14ac:dyDescent="0.15">
      <c r="A84" s="17"/>
      <c r="B84" s="17"/>
      <c r="C84" s="39"/>
      <c r="D84" s="32"/>
      <c r="E84" s="32"/>
      <c r="F84" s="32"/>
      <c r="G84" s="32"/>
      <c r="H84" s="32"/>
      <c r="I84" s="40"/>
      <c r="J84" s="63" t="s">
        <v>235</v>
      </c>
      <c r="K84" s="38"/>
      <c r="L84" s="38"/>
      <c r="M84" s="38"/>
      <c r="N84" s="38"/>
      <c r="O84" s="38"/>
      <c r="P84" s="38"/>
      <c r="Q84" s="38"/>
      <c r="R84" s="38"/>
      <c r="S84" s="38"/>
      <c r="T84" s="38"/>
      <c r="U84" s="38"/>
      <c r="V84" s="38"/>
      <c r="W84" s="38"/>
      <c r="X84" s="42"/>
      <c r="Y84" s="38"/>
      <c r="Z84" s="32"/>
    </row>
    <row r="85" spans="1:26" ht="20.100000000000001" customHeight="1" x14ac:dyDescent="0.15">
      <c r="A85" s="17">
        <f>IF(OR(AND($I63="する",AND(TRIM($I85)&lt;&gt;"",NOT(ISNUMBER(VALUE(SUBSTITUTE($I85,"-","")))))), AND($I63="しない",NOT(ISBLANK($I85)))), 1001, 0)</f>
        <v>0</v>
      </c>
      <c r="B85" s="17"/>
      <c r="C85" s="34"/>
      <c r="D85" s="35">
        <v>10</v>
      </c>
      <c r="E85" s="15" t="s">
        <v>7</v>
      </c>
      <c r="I85" s="201"/>
      <c r="J85" s="201"/>
      <c r="K85" s="201"/>
      <c r="L85" s="201"/>
      <c r="M85" s="201"/>
      <c r="N85" s="32"/>
      <c r="O85" s="32"/>
      <c r="P85" s="32"/>
      <c r="Q85" s="32"/>
      <c r="R85" s="32"/>
      <c r="S85" s="32"/>
      <c r="T85" s="32"/>
      <c r="U85" s="32"/>
      <c r="V85" s="32"/>
      <c r="W85" s="32"/>
      <c r="X85" s="33"/>
      <c r="Y85" s="32"/>
      <c r="Z85" s="32"/>
    </row>
    <row r="86" spans="1:26" s="67" customFormat="1" ht="20.100000000000001" customHeight="1" x14ac:dyDescent="0.15">
      <c r="A86" s="64"/>
      <c r="B86" s="64"/>
      <c r="C86" s="65"/>
      <c r="D86" s="66"/>
      <c r="E86" s="66"/>
      <c r="F86" s="66"/>
      <c r="G86" s="66"/>
      <c r="H86" s="66"/>
      <c r="I86" s="40"/>
      <c r="J86" s="37" t="s">
        <v>202</v>
      </c>
      <c r="K86" s="38"/>
      <c r="L86" s="38"/>
      <c r="M86" s="38"/>
      <c r="N86" s="38"/>
      <c r="O86" s="38"/>
      <c r="P86" s="38"/>
      <c r="Q86" s="38"/>
      <c r="R86" s="38"/>
      <c r="S86" s="38"/>
      <c r="T86" s="38"/>
      <c r="U86" s="38"/>
      <c r="V86" s="38"/>
      <c r="W86" s="38"/>
      <c r="X86" s="42"/>
      <c r="Y86" s="38"/>
      <c r="Z86" s="32"/>
    </row>
    <row r="87" spans="1:26" ht="20.100000000000001" customHeight="1" x14ac:dyDescent="0.15">
      <c r="A87" s="17">
        <f>IF(OR(AND($I63="する",TRIM($I87)=""),AND($I63="しない",NOT(ISBLANK($I87)))), 1001, 0)</f>
        <v>0</v>
      </c>
      <c r="B87" s="17"/>
      <c r="C87" s="34"/>
      <c r="D87" s="35">
        <v>11</v>
      </c>
      <c r="E87" s="15" t="s">
        <v>10</v>
      </c>
      <c r="I87" s="201"/>
      <c r="J87" s="201"/>
      <c r="K87" s="201"/>
      <c r="L87" s="201"/>
      <c r="M87" s="201"/>
      <c r="N87" s="201"/>
      <c r="O87" s="201"/>
      <c r="P87" s="201"/>
      <c r="Q87" s="201"/>
      <c r="R87" s="201"/>
      <c r="S87" s="201"/>
      <c r="T87" s="201"/>
      <c r="U87" s="201"/>
      <c r="V87" s="201"/>
      <c r="W87" s="201"/>
      <c r="X87" s="33"/>
      <c r="Y87" s="32"/>
      <c r="Z87" s="32"/>
    </row>
    <row r="88" spans="1:26" ht="20.100000000000001" customHeight="1" x14ac:dyDescent="0.15">
      <c r="A88" s="17"/>
      <c r="B88" s="17"/>
      <c r="C88" s="39"/>
      <c r="D88" s="32"/>
      <c r="E88" s="32"/>
      <c r="F88" s="32"/>
      <c r="G88" s="32"/>
      <c r="H88" s="32"/>
      <c r="I88" s="44"/>
      <c r="J88" s="45" t="s">
        <v>261</v>
      </c>
      <c r="K88" s="38"/>
      <c r="L88" s="38"/>
      <c r="M88" s="38"/>
      <c r="N88" s="38"/>
      <c r="O88" s="38"/>
      <c r="P88" s="38"/>
      <c r="Q88" s="38"/>
      <c r="R88" s="38"/>
      <c r="S88" s="38"/>
      <c r="T88" s="38"/>
      <c r="U88" s="38"/>
      <c r="V88" s="38"/>
      <c r="W88" s="38"/>
      <c r="X88" s="42"/>
      <c r="Y88" s="38"/>
      <c r="Z88" s="32"/>
    </row>
    <row r="89" spans="1:26" ht="15.75" customHeight="1" x14ac:dyDescent="0.15">
      <c r="A89" s="17"/>
      <c r="B89" s="17"/>
      <c r="C89" s="48"/>
      <c r="D89" s="49"/>
      <c r="E89" s="49"/>
      <c r="F89" s="49"/>
      <c r="G89" s="49"/>
      <c r="H89" s="49"/>
      <c r="I89" s="68"/>
      <c r="J89" s="50"/>
      <c r="K89" s="50"/>
      <c r="L89" s="50"/>
      <c r="M89" s="50"/>
      <c r="N89" s="50"/>
      <c r="O89" s="50"/>
      <c r="P89" s="50"/>
      <c r="Q89" s="50"/>
      <c r="R89" s="50"/>
      <c r="S89" s="50"/>
      <c r="T89" s="50"/>
      <c r="U89" s="50"/>
      <c r="V89" s="50"/>
      <c r="W89" s="50"/>
      <c r="X89" s="69"/>
      <c r="Y89" s="38"/>
      <c r="Z89" s="32"/>
    </row>
    <row r="90" spans="1:26" ht="15" customHeight="1" x14ac:dyDescent="0.15">
      <c r="A90" s="17"/>
      <c r="B90" s="17"/>
      <c r="C90" s="32"/>
      <c r="D90" s="32"/>
      <c r="E90" s="32"/>
      <c r="F90" s="32"/>
      <c r="G90" s="32"/>
      <c r="H90" s="32"/>
      <c r="I90" s="52"/>
      <c r="J90" s="38"/>
      <c r="K90" s="38"/>
      <c r="L90" s="38"/>
      <c r="M90" s="38"/>
      <c r="N90" s="38"/>
      <c r="O90" s="38"/>
      <c r="P90" s="38"/>
      <c r="Q90" s="38"/>
      <c r="R90" s="38"/>
      <c r="S90" s="38"/>
      <c r="T90" s="38"/>
      <c r="U90" s="38"/>
      <c r="V90" s="38"/>
      <c r="W90" s="38"/>
      <c r="X90" s="38"/>
      <c r="Y90" s="38"/>
      <c r="Z90" s="32"/>
    </row>
    <row r="91" spans="1:26" ht="15" hidden="1" customHeight="1" x14ac:dyDescent="0.15">
      <c r="A91" s="17"/>
      <c r="B91" s="17"/>
      <c r="C91" s="32"/>
      <c r="D91" s="32"/>
      <c r="E91" s="32"/>
      <c r="F91" s="32"/>
      <c r="G91" s="32"/>
      <c r="H91" s="32"/>
      <c r="I91" s="52"/>
      <c r="J91" s="38"/>
      <c r="K91" s="38"/>
      <c r="L91" s="38"/>
      <c r="M91" s="38"/>
      <c r="N91" s="38"/>
      <c r="O91" s="38"/>
      <c r="P91" s="38"/>
      <c r="Q91" s="38"/>
      <c r="R91" s="38"/>
      <c r="S91" s="38"/>
      <c r="T91" s="38"/>
      <c r="U91" s="38"/>
      <c r="V91" s="38"/>
      <c r="W91" s="38"/>
      <c r="X91" s="38"/>
      <c r="Y91" s="38"/>
      <c r="Z91" s="32"/>
    </row>
    <row r="92" spans="1:26" ht="15" hidden="1" customHeight="1" x14ac:dyDescent="0.15">
      <c r="A92" s="17"/>
      <c r="B92" s="17"/>
      <c r="C92" s="32"/>
      <c r="D92" s="32"/>
      <c r="E92" s="32"/>
      <c r="F92" s="32"/>
      <c r="G92" s="32"/>
      <c r="H92" s="32"/>
      <c r="I92" s="52"/>
      <c r="J92" s="38"/>
      <c r="K92" s="38"/>
      <c r="L92" s="38"/>
      <c r="M92" s="38"/>
      <c r="N92" s="38"/>
      <c r="O92" s="38"/>
      <c r="P92" s="38"/>
      <c r="Q92" s="38"/>
      <c r="R92" s="38"/>
      <c r="S92" s="38"/>
      <c r="T92" s="38"/>
      <c r="U92" s="38"/>
      <c r="V92" s="38"/>
      <c r="W92" s="38"/>
      <c r="X92" s="38"/>
      <c r="Y92" s="38"/>
      <c r="Z92" s="32"/>
    </row>
    <row r="93" spans="1:26" ht="15" hidden="1" customHeight="1" x14ac:dyDescent="0.15">
      <c r="A93" s="17"/>
      <c r="B93" s="17"/>
      <c r="C93" s="32"/>
      <c r="D93" s="32"/>
      <c r="E93" s="32"/>
      <c r="F93" s="32"/>
      <c r="G93" s="32"/>
      <c r="H93" s="32"/>
      <c r="I93" s="52"/>
      <c r="J93" s="38"/>
      <c r="K93" s="38"/>
      <c r="L93" s="38"/>
      <c r="M93" s="38"/>
      <c r="N93" s="38"/>
      <c r="O93" s="38"/>
      <c r="P93" s="38"/>
      <c r="Q93" s="38"/>
      <c r="R93" s="38"/>
      <c r="S93" s="38"/>
      <c r="T93" s="38"/>
      <c r="U93" s="38"/>
      <c r="V93" s="38"/>
      <c r="W93" s="38"/>
      <c r="X93" s="38"/>
      <c r="Y93" s="38"/>
      <c r="Z93" s="32"/>
    </row>
    <row r="94" spans="1:26" ht="15" hidden="1" customHeight="1" x14ac:dyDescent="0.15">
      <c r="A94" s="17"/>
      <c r="B94" s="17"/>
      <c r="C94" s="32"/>
      <c r="D94" s="32"/>
      <c r="E94" s="32"/>
      <c r="F94" s="32"/>
      <c r="G94" s="32"/>
      <c r="H94" s="32"/>
      <c r="I94" s="52"/>
      <c r="J94" s="38"/>
      <c r="K94" s="38"/>
      <c r="L94" s="38"/>
      <c r="M94" s="38"/>
      <c r="N94" s="38"/>
      <c r="O94" s="38"/>
      <c r="P94" s="38"/>
      <c r="Q94" s="38"/>
      <c r="R94" s="38"/>
      <c r="S94" s="38"/>
      <c r="T94" s="38"/>
      <c r="U94" s="38"/>
      <c r="V94" s="38"/>
      <c r="W94" s="38"/>
      <c r="X94" s="38"/>
      <c r="Y94" s="38"/>
      <c r="Z94" s="32"/>
    </row>
    <row r="95" spans="1:26" ht="15.75" hidden="1" customHeight="1" x14ac:dyDescent="0.15">
      <c r="A95" s="17"/>
      <c r="B95" s="17"/>
      <c r="C95" s="32"/>
      <c r="D95" s="32"/>
      <c r="E95" s="32"/>
      <c r="F95" s="32"/>
      <c r="G95" s="32"/>
      <c r="H95" s="32"/>
      <c r="I95" s="52"/>
      <c r="J95" s="32"/>
      <c r="K95" s="32"/>
      <c r="L95" s="32"/>
      <c r="M95" s="32"/>
      <c r="N95" s="32"/>
      <c r="O95" s="32"/>
      <c r="P95" s="32"/>
      <c r="Q95" s="32"/>
      <c r="R95" s="32"/>
      <c r="S95" s="32"/>
      <c r="T95" s="32"/>
      <c r="U95" s="32"/>
      <c r="V95" s="32"/>
      <c r="W95" s="32"/>
      <c r="X95" s="32"/>
    </row>
    <row r="96" spans="1:26" ht="15" hidden="1" customHeight="1" x14ac:dyDescent="0.15">
      <c r="A96" s="17"/>
      <c r="B96" s="17"/>
      <c r="C96" s="32"/>
      <c r="D96" s="32"/>
      <c r="E96" s="32"/>
      <c r="F96" s="32"/>
      <c r="G96" s="32"/>
      <c r="H96" s="32"/>
      <c r="I96" s="52"/>
      <c r="J96" s="38"/>
      <c r="K96" s="38"/>
      <c r="L96" s="38"/>
      <c r="M96" s="38"/>
      <c r="N96" s="38"/>
      <c r="O96" s="38"/>
      <c r="P96" s="38"/>
      <c r="Q96" s="38"/>
      <c r="R96" s="38"/>
      <c r="S96" s="38"/>
      <c r="T96" s="38"/>
      <c r="U96" s="38"/>
      <c r="V96" s="38"/>
      <c r="W96" s="38"/>
      <c r="X96" s="38"/>
      <c r="Y96" s="38"/>
      <c r="Z96" s="32"/>
    </row>
    <row r="97" spans="1:26" ht="15" hidden="1" customHeight="1" x14ac:dyDescent="0.15">
      <c r="A97" s="17"/>
      <c r="B97" s="17"/>
      <c r="C97" s="32"/>
      <c r="D97" s="32"/>
      <c r="E97" s="32"/>
      <c r="F97" s="32"/>
      <c r="G97" s="32"/>
      <c r="H97" s="32"/>
      <c r="I97" s="52"/>
      <c r="J97" s="38"/>
      <c r="K97" s="38"/>
      <c r="L97" s="38"/>
      <c r="M97" s="38"/>
      <c r="N97" s="38"/>
      <c r="O97" s="38"/>
      <c r="P97" s="38"/>
      <c r="Q97" s="38"/>
      <c r="R97" s="38"/>
      <c r="S97" s="38"/>
      <c r="T97" s="38"/>
      <c r="U97" s="38"/>
      <c r="V97" s="38"/>
      <c r="W97" s="38"/>
      <c r="X97" s="38"/>
      <c r="Y97" s="38"/>
      <c r="Z97" s="32"/>
    </row>
    <row r="98" spans="1:26" ht="15" hidden="1" customHeight="1" x14ac:dyDescent="0.15">
      <c r="A98" s="17"/>
      <c r="B98" s="17"/>
      <c r="C98" s="32"/>
      <c r="D98" s="32"/>
      <c r="E98" s="32"/>
      <c r="F98" s="32"/>
      <c r="G98" s="32"/>
      <c r="H98" s="32"/>
      <c r="I98" s="52"/>
      <c r="J98" s="38"/>
      <c r="K98" s="38"/>
      <c r="L98" s="38"/>
      <c r="M98" s="38"/>
      <c r="N98" s="38"/>
      <c r="O98" s="38"/>
      <c r="P98" s="38"/>
      <c r="Q98" s="38"/>
      <c r="R98" s="38"/>
      <c r="S98" s="38"/>
      <c r="T98" s="38"/>
      <c r="U98" s="38"/>
      <c r="V98" s="38"/>
      <c r="W98" s="38"/>
      <c r="X98" s="38"/>
      <c r="Y98" s="38"/>
      <c r="Z98" s="32"/>
    </row>
    <row r="99" spans="1:26" ht="15" hidden="1" customHeight="1" x14ac:dyDescent="0.15">
      <c r="A99" s="17"/>
      <c r="B99" s="17"/>
      <c r="C99" s="32"/>
      <c r="D99" s="32"/>
      <c r="E99" s="32"/>
      <c r="F99" s="32"/>
      <c r="G99" s="32"/>
      <c r="H99" s="32"/>
      <c r="I99" s="52"/>
      <c r="J99" s="38"/>
      <c r="K99" s="38"/>
      <c r="L99" s="38"/>
      <c r="M99" s="38"/>
      <c r="N99" s="38"/>
      <c r="O99" s="38"/>
      <c r="P99" s="38"/>
      <c r="Q99" s="38"/>
      <c r="R99" s="38"/>
      <c r="S99" s="38"/>
      <c r="T99" s="38"/>
      <c r="U99" s="38"/>
      <c r="V99" s="38"/>
      <c r="W99" s="38"/>
      <c r="X99" s="38"/>
      <c r="Y99" s="38"/>
      <c r="Z99" s="32"/>
    </row>
    <row r="100" spans="1:26" ht="15" hidden="1" customHeight="1" x14ac:dyDescent="0.15">
      <c r="A100" s="17"/>
      <c r="B100" s="17"/>
      <c r="C100" s="32"/>
      <c r="D100" s="32"/>
      <c r="E100" s="32"/>
      <c r="F100" s="32"/>
      <c r="G100" s="32"/>
      <c r="H100" s="32"/>
      <c r="I100" s="52"/>
      <c r="J100" s="38"/>
      <c r="K100" s="38"/>
      <c r="L100" s="38"/>
      <c r="M100" s="38"/>
      <c r="N100" s="38"/>
      <c r="O100" s="38"/>
      <c r="P100" s="38"/>
      <c r="Q100" s="38"/>
      <c r="R100" s="38"/>
      <c r="S100" s="38"/>
      <c r="T100" s="38"/>
      <c r="U100" s="38"/>
      <c r="V100" s="38"/>
      <c r="W100" s="38"/>
      <c r="X100" s="38"/>
      <c r="Y100" s="38"/>
      <c r="Z100" s="32"/>
    </row>
    <row r="101" spans="1:26" ht="15" hidden="1" customHeight="1" x14ac:dyDescent="0.15">
      <c r="A101" s="17"/>
      <c r="B101" s="17"/>
      <c r="C101" s="32"/>
      <c r="D101" s="32"/>
      <c r="E101" s="32"/>
      <c r="F101" s="32"/>
      <c r="G101" s="32"/>
      <c r="H101" s="32"/>
      <c r="I101" s="52"/>
      <c r="J101" s="38"/>
      <c r="K101" s="38"/>
      <c r="L101" s="38"/>
      <c r="M101" s="38"/>
      <c r="N101" s="38"/>
      <c r="O101" s="38"/>
      <c r="P101" s="38"/>
      <c r="Q101" s="38"/>
      <c r="R101" s="38"/>
      <c r="S101" s="38"/>
      <c r="T101" s="38"/>
      <c r="U101" s="38"/>
      <c r="V101" s="38"/>
      <c r="W101" s="38"/>
      <c r="X101" s="38"/>
      <c r="Y101" s="38"/>
      <c r="Z101" s="32"/>
    </row>
    <row r="102" spans="1:26" ht="15" hidden="1" customHeight="1" x14ac:dyDescent="0.15">
      <c r="A102" s="17"/>
      <c r="B102" s="17"/>
      <c r="C102" s="32"/>
      <c r="D102" s="32"/>
      <c r="E102" s="32"/>
      <c r="F102" s="32"/>
      <c r="G102" s="32"/>
      <c r="H102" s="32"/>
      <c r="I102" s="52"/>
      <c r="J102" s="38"/>
      <c r="K102" s="38"/>
      <c r="L102" s="38"/>
      <c r="M102" s="38"/>
      <c r="N102" s="38"/>
      <c r="O102" s="38"/>
      <c r="P102" s="38"/>
      <c r="Q102" s="38"/>
      <c r="R102" s="38"/>
      <c r="S102" s="38"/>
      <c r="T102" s="38"/>
      <c r="U102" s="38"/>
      <c r="V102" s="38"/>
      <c r="W102" s="38"/>
      <c r="X102" s="38"/>
      <c r="Y102" s="38"/>
      <c r="Z102" s="32"/>
    </row>
    <row r="103" spans="1:26" ht="15" hidden="1" customHeight="1" x14ac:dyDescent="0.15">
      <c r="A103" s="17"/>
      <c r="B103" s="17"/>
      <c r="C103" s="32"/>
      <c r="D103" s="32"/>
      <c r="E103" s="32"/>
      <c r="F103" s="32"/>
      <c r="G103" s="32"/>
      <c r="H103" s="32"/>
      <c r="I103" s="52"/>
      <c r="J103" s="38"/>
      <c r="K103" s="38"/>
      <c r="L103" s="38"/>
      <c r="M103" s="38"/>
      <c r="N103" s="38"/>
      <c r="O103" s="38"/>
      <c r="P103" s="38"/>
      <c r="Q103" s="38"/>
      <c r="R103" s="38"/>
      <c r="S103" s="38"/>
      <c r="T103" s="38"/>
      <c r="U103" s="38"/>
      <c r="V103" s="38"/>
      <c r="W103" s="38"/>
      <c r="X103" s="38"/>
      <c r="Y103" s="38"/>
      <c r="Z103" s="32"/>
    </row>
    <row r="104" spans="1:26" ht="15" hidden="1" customHeight="1" x14ac:dyDescent="0.15">
      <c r="A104" s="17"/>
      <c r="B104" s="17"/>
      <c r="C104" s="32"/>
      <c r="D104" s="32"/>
      <c r="E104" s="32"/>
      <c r="F104" s="32"/>
      <c r="G104" s="32"/>
      <c r="H104" s="32"/>
      <c r="I104" s="52"/>
      <c r="J104" s="38"/>
      <c r="K104" s="38"/>
      <c r="L104" s="38"/>
      <c r="M104" s="38"/>
      <c r="N104" s="38"/>
      <c r="O104" s="38"/>
      <c r="P104" s="38"/>
      <c r="Q104" s="38"/>
      <c r="R104" s="38"/>
      <c r="S104" s="38"/>
      <c r="T104" s="38"/>
      <c r="U104" s="38"/>
      <c r="V104" s="38"/>
      <c r="W104" s="38"/>
      <c r="X104" s="38"/>
      <c r="Y104" s="38"/>
      <c r="Z104" s="32"/>
    </row>
    <row r="105" spans="1:26" ht="15" hidden="1" customHeight="1" x14ac:dyDescent="0.15">
      <c r="A105" s="17"/>
      <c r="B105" s="17"/>
      <c r="C105" s="32"/>
      <c r="D105" s="32"/>
      <c r="E105" s="32"/>
      <c r="F105" s="32"/>
      <c r="G105" s="32"/>
      <c r="H105" s="32"/>
      <c r="I105" s="52"/>
      <c r="J105" s="38"/>
      <c r="K105" s="38"/>
      <c r="L105" s="38"/>
      <c r="M105" s="38"/>
      <c r="N105" s="38"/>
      <c r="O105" s="38"/>
      <c r="P105" s="38"/>
      <c r="Q105" s="38"/>
      <c r="R105" s="38"/>
      <c r="S105" s="38"/>
      <c r="T105" s="38"/>
      <c r="U105" s="38"/>
      <c r="V105" s="38"/>
      <c r="W105" s="38"/>
      <c r="X105" s="38"/>
      <c r="Y105" s="38"/>
      <c r="Z105" s="32"/>
    </row>
    <row r="106" spans="1:26" ht="15" hidden="1" customHeight="1" x14ac:dyDescent="0.15">
      <c r="A106" s="17"/>
      <c r="B106" s="17"/>
      <c r="C106" s="32"/>
      <c r="D106" s="32"/>
      <c r="E106" s="32"/>
      <c r="F106" s="32"/>
      <c r="G106" s="32"/>
      <c r="H106" s="32"/>
      <c r="I106" s="52"/>
      <c r="J106" s="38"/>
      <c r="K106" s="38"/>
      <c r="L106" s="38"/>
      <c r="M106" s="38"/>
      <c r="N106" s="38"/>
      <c r="O106" s="38"/>
      <c r="P106" s="38"/>
      <c r="Q106" s="38"/>
      <c r="R106" s="38"/>
      <c r="S106" s="38"/>
      <c r="T106" s="38"/>
      <c r="U106" s="38"/>
      <c r="V106" s="38"/>
      <c r="W106" s="38"/>
      <c r="X106" s="38"/>
      <c r="Y106" s="38"/>
      <c r="Z106" s="32"/>
    </row>
    <row r="107" spans="1:26" ht="15" hidden="1" customHeight="1" x14ac:dyDescent="0.15">
      <c r="A107" s="17"/>
      <c r="B107" s="17"/>
      <c r="C107" s="32"/>
      <c r="D107" s="32"/>
      <c r="E107" s="32"/>
      <c r="F107" s="32"/>
      <c r="G107" s="32"/>
      <c r="H107" s="32"/>
      <c r="I107" s="52"/>
      <c r="J107" s="38"/>
      <c r="K107" s="38"/>
      <c r="L107" s="38"/>
      <c r="M107" s="38"/>
      <c r="N107" s="38"/>
      <c r="O107" s="38"/>
      <c r="P107" s="38"/>
      <c r="Q107" s="38"/>
      <c r="R107" s="38"/>
      <c r="S107" s="38"/>
      <c r="T107" s="38"/>
      <c r="U107" s="38"/>
      <c r="V107" s="38"/>
      <c r="W107" s="38"/>
      <c r="X107" s="38"/>
      <c r="Y107" s="38"/>
      <c r="Z107" s="32"/>
    </row>
    <row r="108" spans="1:26" ht="15" customHeight="1" x14ac:dyDescent="0.15">
      <c r="A108" s="17"/>
      <c r="B108" s="17"/>
      <c r="C108" s="32"/>
      <c r="D108" s="32"/>
      <c r="E108" s="32"/>
      <c r="F108" s="32"/>
      <c r="G108" s="32"/>
      <c r="H108" s="32"/>
      <c r="I108" s="52"/>
      <c r="J108" s="38"/>
      <c r="K108" s="38"/>
      <c r="L108" s="38"/>
      <c r="M108" s="38"/>
      <c r="N108" s="38"/>
      <c r="O108" s="38"/>
      <c r="P108" s="38"/>
      <c r="Q108" s="38"/>
      <c r="R108" s="38"/>
      <c r="S108" s="38"/>
      <c r="T108" s="38"/>
      <c r="U108" s="38"/>
      <c r="V108" s="38"/>
      <c r="W108" s="38"/>
      <c r="X108" s="38"/>
      <c r="Y108" s="38"/>
      <c r="Z108" s="32"/>
    </row>
    <row r="109" spans="1:26" ht="20.100000000000001" customHeight="1" x14ac:dyDescent="0.15">
      <c r="A109" s="17"/>
      <c r="B109" s="17"/>
      <c r="C109" s="284" t="s">
        <v>40</v>
      </c>
      <c r="D109" s="285"/>
      <c r="E109" s="285"/>
      <c r="F109" s="285"/>
      <c r="G109" s="285"/>
      <c r="H109" s="286"/>
      <c r="I109" s="70"/>
    </row>
    <row r="110" spans="1:26" ht="15.75" customHeight="1" x14ac:dyDescent="0.15">
      <c r="A110" s="17"/>
      <c r="B110" s="17"/>
      <c r="C110" s="71"/>
      <c r="D110" s="72"/>
      <c r="E110" s="72"/>
      <c r="F110" s="72"/>
      <c r="G110" s="72"/>
      <c r="H110" s="72"/>
      <c r="I110" s="73"/>
      <c r="J110" s="30"/>
      <c r="K110" s="30"/>
      <c r="L110" s="30"/>
      <c r="M110" s="30"/>
      <c r="N110" s="30"/>
      <c r="O110" s="30"/>
      <c r="P110" s="30"/>
      <c r="Q110" s="30"/>
      <c r="R110" s="30"/>
      <c r="S110" s="30"/>
      <c r="T110" s="30"/>
      <c r="U110" s="30"/>
      <c r="V110" s="30"/>
      <c r="W110" s="30"/>
      <c r="X110" s="31"/>
    </row>
    <row r="111" spans="1:26" ht="30" customHeight="1" x14ac:dyDescent="0.15">
      <c r="A111" s="17"/>
      <c r="B111" s="17"/>
      <c r="C111" s="71"/>
      <c r="D111" s="281" t="s">
        <v>211</v>
      </c>
      <c r="E111" s="282"/>
      <c r="F111" s="282"/>
      <c r="G111" s="282"/>
      <c r="H111" s="282"/>
      <c r="I111" s="283"/>
      <c r="J111" s="282"/>
      <c r="K111" s="282"/>
      <c r="L111" s="282"/>
      <c r="M111" s="282"/>
      <c r="N111" s="282"/>
      <c r="O111" s="282"/>
      <c r="P111" s="282"/>
      <c r="Q111" s="282"/>
      <c r="R111" s="282"/>
      <c r="S111" s="282"/>
      <c r="T111" s="282"/>
      <c r="U111" s="282"/>
      <c r="V111" s="282"/>
      <c r="W111" s="282"/>
      <c r="X111" s="33"/>
    </row>
    <row r="112" spans="1:26" ht="20.100000000000001" customHeight="1" x14ac:dyDescent="0.15">
      <c r="A112" s="17"/>
      <c r="B112" s="17"/>
      <c r="C112" s="34"/>
      <c r="D112" s="35">
        <v>1</v>
      </c>
      <c r="E112" s="15" t="s">
        <v>8</v>
      </c>
      <c r="I112" s="201"/>
      <c r="J112" s="201"/>
      <c r="K112" s="201"/>
      <c r="L112" s="201"/>
      <c r="M112" s="201"/>
      <c r="N112" s="201"/>
      <c r="O112" s="201"/>
      <c r="P112" s="201"/>
      <c r="Q112" s="201"/>
      <c r="R112" s="201"/>
      <c r="S112" s="201"/>
      <c r="T112" s="201"/>
      <c r="U112" s="201"/>
      <c r="V112" s="201"/>
      <c r="W112" s="201"/>
      <c r="X112" s="33"/>
    </row>
    <row r="113" spans="1:24" ht="20.100000000000001" customHeight="1" x14ac:dyDescent="0.15">
      <c r="A113" s="17"/>
      <c r="B113" s="17"/>
      <c r="C113" s="34"/>
      <c r="D113" s="35"/>
      <c r="E113" s="32"/>
      <c r="F113" s="32"/>
      <c r="G113" s="32"/>
      <c r="H113" s="32"/>
      <c r="I113" s="40"/>
      <c r="J113" s="37" t="s">
        <v>184</v>
      </c>
      <c r="K113" s="38"/>
      <c r="L113" s="38"/>
      <c r="M113" s="38"/>
      <c r="N113" s="38"/>
      <c r="O113" s="38"/>
      <c r="P113" s="38"/>
      <c r="Q113" s="38"/>
      <c r="R113" s="38"/>
      <c r="S113" s="38"/>
      <c r="T113" s="38"/>
      <c r="U113" s="38"/>
      <c r="V113" s="38"/>
      <c r="W113" s="38"/>
      <c r="X113" s="33"/>
    </row>
    <row r="114" spans="1:24" ht="20.100000000000001" customHeight="1" x14ac:dyDescent="0.15">
      <c r="A114" s="17"/>
      <c r="B114" s="17"/>
      <c r="C114" s="34"/>
      <c r="D114" s="35">
        <v>2</v>
      </c>
      <c r="E114" s="15" t="s">
        <v>29</v>
      </c>
      <c r="I114" s="201"/>
      <c r="J114" s="201"/>
      <c r="K114" s="201"/>
      <c r="L114" s="201"/>
      <c r="M114" s="201"/>
      <c r="N114" s="201"/>
      <c r="O114" s="201"/>
      <c r="P114" s="201"/>
      <c r="Q114" s="201"/>
      <c r="R114" s="201"/>
      <c r="S114" s="201"/>
      <c r="T114" s="201"/>
      <c r="U114" s="201"/>
      <c r="V114" s="201"/>
      <c r="W114" s="201"/>
      <c r="X114" s="33"/>
    </row>
    <row r="115" spans="1:24" ht="20.100000000000001" customHeight="1" x14ac:dyDescent="0.15">
      <c r="A115" s="17"/>
      <c r="B115" s="17"/>
      <c r="C115" s="34"/>
      <c r="D115" s="35"/>
      <c r="E115" s="32"/>
      <c r="F115" s="32"/>
      <c r="G115" s="32"/>
      <c r="H115" s="32"/>
      <c r="I115" s="40"/>
      <c r="J115" s="37" t="s">
        <v>11</v>
      </c>
      <c r="K115" s="41"/>
      <c r="L115" s="41"/>
      <c r="M115" s="41"/>
      <c r="N115" s="41"/>
      <c r="O115" s="41"/>
      <c r="P115" s="41"/>
      <c r="Q115" s="41"/>
      <c r="R115" s="41"/>
      <c r="S115" s="41"/>
      <c r="T115" s="41"/>
      <c r="U115" s="41"/>
      <c r="V115" s="41"/>
      <c r="W115" s="41"/>
      <c r="X115" s="33"/>
    </row>
    <row r="116" spans="1:24" ht="20.100000000000001" customHeight="1" x14ac:dyDescent="0.15">
      <c r="A116" s="17"/>
      <c r="B116" s="17"/>
      <c r="C116" s="34"/>
      <c r="D116" s="35">
        <v>3</v>
      </c>
      <c r="E116" s="15" t="s">
        <v>28</v>
      </c>
      <c r="I116" s="201"/>
      <c r="J116" s="201"/>
      <c r="K116" s="201"/>
      <c r="L116" s="201"/>
      <c r="M116" s="201"/>
      <c r="N116" s="201"/>
      <c r="O116" s="201"/>
      <c r="P116" s="201"/>
      <c r="Q116" s="201"/>
      <c r="R116" s="201"/>
      <c r="S116" s="201"/>
      <c r="T116" s="201"/>
      <c r="U116" s="201"/>
      <c r="V116" s="201"/>
      <c r="W116" s="201"/>
      <c r="X116" s="33"/>
    </row>
    <row r="117" spans="1:24" ht="20.100000000000001" customHeight="1" x14ac:dyDescent="0.15">
      <c r="A117" s="17"/>
      <c r="B117" s="17"/>
      <c r="C117" s="34"/>
      <c r="D117" s="35"/>
      <c r="E117" s="32"/>
      <c r="F117" s="32"/>
      <c r="G117" s="32"/>
      <c r="H117" s="32"/>
      <c r="I117" s="40"/>
      <c r="J117" s="37" t="s">
        <v>12</v>
      </c>
      <c r="K117" s="41"/>
      <c r="L117" s="41"/>
      <c r="M117" s="41"/>
      <c r="N117" s="41"/>
      <c r="O117" s="41"/>
      <c r="P117" s="41"/>
      <c r="Q117" s="41"/>
      <c r="R117" s="41"/>
      <c r="S117" s="41"/>
      <c r="T117" s="41"/>
      <c r="U117" s="41"/>
      <c r="V117" s="41"/>
      <c r="W117" s="41"/>
      <c r="X117" s="33"/>
    </row>
    <row r="118" spans="1:24" ht="20.100000000000001" customHeight="1" x14ac:dyDescent="0.15">
      <c r="A118" s="17">
        <f>IF(AND(TRIM($I118)&lt;&gt;"",NOT(ISNUMBER(VALUE(SUBSTITUTE($I118,"-",""))))), 1001, 0)</f>
        <v>0</v>
      </c>
      <c r="B118" s="17"/>
      <c r="C118" s="34"/>
      <c r="D118" s="35">
        <v>4</v>
      </c>
      <c r="E118" s="15" t="s">
        <v>6</v>
      </c>
      <c r="I118" s="201"/>
      <c r="J118" s="201"/>
      <c r="K118" s="201"/>
      <c r="L118" s="201"/>
      <c r="M118" s="201"/>
      <c r="N118" s="32"/>
      <c r="O118" s="32"/>
      <c r="P118" s="32"/>
      <c r="Q118" s="32"/>
      <c r="R118" s="32"/>
      <c r="S118" s="32"/>
      <c r="T118" s="32"/>
      <c r="U118" s="32"/>
      <c r="V118" s="32"/>
      <c r="W118" s="32"/>
      <c r="X118" s="33"/>
    </row>
    <row r="119" spans="1:24" ht="20.100000000000001" customHeight="1" x14ac:dyDescent="0.15">
      <c r="A119" s="17"/>
      <c r="B119" s="17"/>
      <c r="C119" s="39"/>
      <c r="D119" s="32"/>
      <c r="E119" s="32"/>
      <c r="F119" s="32"/>
      <c r="G119" s="32"/>
      <c r="H119" s="32"/>
      <c r="I119" s="40"/>
      <c r="J119" s="37" t="s">
        <v>234</v>
      </c>
      <c r="K119" s="41"/>
      <c r="L119" s="41"/>
      <c r="M119" s="41"/>
      <c r="N119" s="41"/>
      <c r="O119" s="41"/>
      <c r="P119" s="41"/>
      <c r="Q119" s="41"/>
      <c r="R119" s="41"/>
      <c r="S119" s="41"/>
      <c r="T119" s="41"/>
      <c r="U119" s="41"/>
      <c r="V119" s="41"/>
      <c r="W119" s="41"/>
      <c r="X119" s="33"/>
    </row>
    <row r="120" spans="1:24" ht="20.100000000000001" customHeight="1" x14ac:dyDescent="0.15">
      <c r="A120" s="17">
        <f>IF(AND(TRIM($I120)&lt;&gt;"",NOT(ISNUMBER(VALUE(SUBSTITUTE($I120,"-",""))))), 1001, 0)</f>
        <v>0</v>
      </c>
      <c r="B120" s="17"/>
      <c r="C120" s="34"/>
      <c r="D120" s="35">
        <v>5</v>
      </c>
      <c r="E120" s="15" t="s">
        <v>7</v>
      </c>
      <c r="I120" s="201"/>
      <c r="J120" s="201"/>
      <c r="K120" s="201"/>
      <c r="L120" s="201"/>
      <c r="M120" s="201"/>
      <c r="N120" s="32"/>
      <c r="O120" s="32"/>
      <c r="P120" s="32"/>
      <c r="Q120" s="32"/>
      <c r="R120" s="32"/>
      <c r="S120" s="32"/>
      <c r="T120" s="32"/>
      <c r="U120" s="32"/>
      <c r="V120" s="32"/>
      <c r="W120" s="32"/>
      <c r="X120" s="33"/>
    </row>
    <row r="121" spans="1:24" ht="20.100000000000001" customHeight="1" x14ac:dyDescent="0.15">
      <c r="A121" s="17"/>
      <c r="B121" s="17"/>
      <c r="C121" s="39"/>
      <c r="D121" s="32"/>
      <c r="E121" s="32"/>
      <c r="F121" s="32"/>
      <c r="G121" s="32"/>
      <c r="H121" s="32"/>
      <c r="I121" s="40"/>
      <c r="J121" s="37" t="s">
        <v>202</v>
      </c>
      <c r="K121" s="41"/>
      <c r="L121" s="41"/>
      <c r="M121" s="41"/>
      <c r="N121" s="41"/>
      <c r="O121" s="41"/>
      <c r="P121" s="41"/>
      <c r="Q121" s="41"/>
      <c r="R121" s="41"/>
      <c r="S121" s="41"/>
      <c r="T121" s="41"/>
      <c r="U121" s="41"/>
      <c r="V121" s="41"/>
      <c r="W121" s="41"/>
      <c r="X121" s="33"/>
    </row>
    <row r="122" spans="1:24" ht="20.100000000000001" customHeight="1" x14ac:dyDescent="0.15">
      <c r="A122" s="17"/>
      <c r="B122" s="17"/>
      <c r="C122" s="34"/>
      <c r="D122" s="35">
        <v>6</v>
      </c>
      <c r="E122" s="15" t="s">
        <v>10</v>
      </c>
      <c r="I122" s="201"/>
      <c r="J122" s="201"/>
      <c r="K122" s="201"/>
      <c r="L122" s="201"/>
      <c r="M122" s="201"/>
      <c r="N122" s="201"/>
      <c r="O122" s="201"/>
      <c r="P122" s="201"/>
      <c r="Q122" s="201"/>
      <c r="R122" s="201"/>
      <c r="S122" s="201"/>
      <c r="T122" s="201"/>
      <c r="U122" s="201"/>
      <c r="V122" s="201"/>
      <c r="W122" s="201"/>
      <c r="X122" s="33"/>
    </row>
    <row r="123" spans="1:24" ht="20.100000000000001" customHeight="1" x14ac:dyDescent="0.15">
      <c r="A123" s="17"/>
      <c r="B123" s="17"/>
      <c r="C123" s="39"/>
      <c r="D123" s="32"/>
      <c r="E123" s="32"/>
      <c r="F123" s="32"/>
      <c r="G123" s="32"/>
      <c r="H123" s="32"/>
      <c r="I123" s="40"/>
      <c r="J123" s="37" t="s">
        <v>27</v>
      </c>
      <c r="K123" s="38"/>
      <c r="L123" s="38"/>
      <c r="M123" s="38"/>
      <c r="N123" s="38"/>
      <c r="O123" s="38"/>
      <c r="P123" s="38"/>
      <c r="Q123" s="38"/>
      <c r="R123" s="38"/>
      <c r="S123" s="38"/>
      <c r="T123" s="38"/>
      <c r="U123" s="38"/>
      <c r="V123" s="38"/>
      <c r="W123" s="38"/>
      <c r="X123" s="33"/>
    </row>
    <row r="124" spans="1:24" ht="15.75" customHeight="1" x14ac:dyDescent="0.15">
      <c r="A124" s="17"/>
      <c r="B124" s="17"/>
      <c r="C124" s="48"/>
      <c r="D124" s="49"/>
      <c r="E124" s="49"/>
      <c r="F124" s="49"/>
      <c r="G124" s="49"/>
      <c r="H124" s="49"/>
      <c r="I124" s="68"/>
      <c r="J124" s="50"/>
      <c r="K124" s="50"/>
      <c r="L124" s="50"/>
      <c r="M124" s="50"/>
      <c r="N124" s="50"/>
      <c r="O124" s="50"/>
      <c r="P124" s="50"/>
      <c r="Q124" s="50"/>
      <c r="R124" s="50"/>
      <c r="S124" s="50"/>
      <c r="T124" s="50"/>
      <c r="U124" s="50"/>
      <c r="V124" s="50"/>
      <c r="W124" s="50"/>
      <c r="X124" s="51"/>
    </row>
    <row r="125" spans="1:24" ht="15.75" customHeight="1" x14ac:dyDescent="0.15">
      <c r="A125" s="17"/>
      <c r="B125" s="17"/>
      <c r="C125" s="32"/>
      <c r="D125" s="32"/>
      <c r="E125" s="32"/>
      <c r="F125" s="32"/>
      <c r="G125" s="32"/>
      <c r="H125" s="32"/>
      <c r="I125" s="52"/>
      <c r="J125" s="38"/>
      <c r="K125" s="38"/>
      <c r="L125" s="38"/>
      <c r="M125" s="38"/>
      <c r="N125" s="38"/>
      <c r="O125" s="38"/>
      <c r="P125" s="38"/>
      <c r="Q125" s="38"/>
      <c r="R125" s="38"/>
      <c r="S125" s="38"/>
      <c r="T125" s="38"/>
      <c r="U125" s="38"/>
      <c r="V125" s="38"/>
      <c r="W125" s="38"/>
      <c r="X125" s="32"/>
    </row>
    <row r="126" spans="1:24" ht="15.75" hidden="1" customHeight="1" x14ac:dyDescent="0.15">
      <c r="A126" s="17"/>
      <c r="B126" s="17"/>
      <c r="C126" s="32"/>
      <c r="D126" s="32"/>
      <c r="E126" s="32"/>
      <c r="F126" s="32"/>
      <c r="G126" s="32"/>
      <c r="H126" s="32"/>
      <c r="I126" s="52"/>
      <c r="J126" s="38"/>
      <c r="K126" s="38"/>
      <c r="L126" s="38"/>
      <c r="M126" s="38"/>
      <c r="N126" s="38"/>
      <c r="O126" s="38"/>
      <c r="P126" s="38"/>
      <c r="Q126" s="38"/>
      <c r="R126" s="38"/>
      <c r="S126" s="38"/>
      <c r="T126" s="38"/>
      <c r="U126" s="38"/>
      <c r="V126" s="38"/>
      <c r="W126" s="38"/>
      <c r="X126" s="32"/>
    </row>
    <row r="127" spans="1:24" ht="15.75" hidden="1" customHeight="1" x14ac:dyDescent="0.15">
      <c r="A127" s="17"/>
      <c r="B127" s="17"/>
      <c r="C127" s="32"/>
      <c r="D127" s="32"/>
      <c r="E127" s="32"/>
      <c r="F127" s="32"/>
      <c r="G127" s="32"/>
      <c r="H127" s="32"/>
      <c r="I127" s="52"/>
      <c r="J127" s="38"/>
      <c r="K127" s="38"/>
      <c r="L127" s="38"/>
      <c r="M127" s="38"/>
      <c r="N127" s="38"/>
      <c r="O127" s="38"/>
      <c r="P127" s="38"/>
      <c r="Q127" s="38"/>
      <c r="R127" s="38"/>
      <c r="S127" s="38"/>
      <c r="T127" s="38"/>
      <c r="U127" s="38"/>
      <c r="V127" s="38"/>
      <c r="W127" s="38"/>
      <c r="X127" s="32"/>
    </row>
    <row r="128" spans="1:24" ht="15.75" hidden="1" customHeight="1" x14ac:dyDescent="0.15">
      <c r="A128" s="17"/>
      <c r="B128" s="17"/>
      <c r="C128" s="32"/>
      <c r="D128" s="32"/>
      <c r="E128" s="32"/>
      <c r="F128" s="32"/>
      <c r="G128" s="32"/>
      <c r="H128" s="32"/>
      <c r="I128" s="52"/>
      <c r="J128" s="38"/>
      <c r="K128" s="38"/>
      <c r="L128" s="38"/>
      <c r="M128" s="38"/>
      <c r="N128" s="38"/>
      <c r="O128" s="38"/>
      <c r="P128" s="38"/>
      <c r="Q128" s="38"/>
      <c r="R128" s="38"/>
      <c r="S128" s="38"/>
      <c r="T128" s="38"/>
      <c r="U128" s="38"/>
      <c r="V128" s="38"/>
      <c r="W128" s="38"/>
      <c r="X128" s="32"/>
    </row>
    <row r="129" spans="1:24" ht="15.75" hidden="1" customHeight="1" x14ac:dyDescent="0.15">
      <c r="A129" s="17"/>
      <c r="B129" s="17"/>
      <c r="C129" s="32"/>
      <c r="D129" s="32"/>
      <c r="E129" s="32"/>
      <c r="F129" s="32"/>
      <c r="G129" s="32"/>
      <c r="H129" s="32"/>
      <c r="I129" s="52"/>
      <c r="J129" s="38"/>
      <c r="K129" s="38"/>
      <c r="L129" s="38"/>
      <c r="M129" s="38"/>
      <c r="N129" s="38"/>
      <c r="O129" s="38"/>
      <c r="P129" s="38"/>
      <c r="Q129" s="38"/>
      <c r="R129" s="38"/>
      <c r="S129" s="38"/>
      <c r="T129" s="38"/>
      <c r="U129" s="38"/>
      <c r="V129" s="38"/>
      <c r="W129" s="38"/>
      <c r="X129" s="32"/>
    </row>
    <row r="130" spans="1:24" ht="15.75" hidden="1" customHeight="1" x14ac:dyDescent="0.15">
      <c r="A130" s="17"/>
      <c r="B130" s="17"/>
      <c r="C130" s="32"/>
      <c r="D130" s="32"/>
      <c r="E130" s="32"/>
      <c r="F130" s="32"/>
      <c r="G130" s="32"/>
      <c r="H130" s="32"/>
      <c r="I130" s="52"/>
      <c r="J130" s="38"/>
      <c r="K130" s="38"/>
      <c r="L130" s="38"/>
      <c r="M130" s="38"/>
      <c r="N130" s="38"/>
      <c r="O130" s="38"/>
      <c r="P130" s="38"/>
      <c r="Q130" s="38"/>
      <c r="R130" s="38"/>
      <c r="S130" s="38"/>
      <c r="T130" s="38"/>
      <c r="U130" s="38"/>
      <c r="V130" s="38"/>
      <c r="W130" s="38"/>
      <c r="X130" s="32"/>
    </row>
    <row r="131" spans="1:24" ht="15.75" hidden="1" customHeight="1" x14ac:dyDescent="0.15">
      <c r="A131" s="17"/>
      <c r="B131" s="17"/>
      <c r="C131" s="32"/>
      <c r="D131" s="32"/>
      <c r="E131" s="32"/>
      <c r="F131" s="32"/>
      <c r="G131" s="32"/>
      <c r="H131" s="32"/>
      <c r="I131" s="52"/>
      <c r="J131" s="38"/>
      <c r="K131" s="38"/>
      <c r="L131" s="38"/>
      <c r="M131" s="38"/>
      <c r="N131" s="38"/>
      <c r="O131" s="38"/>
      <c r="P131" s="38"/>
      <c r="Q131" s="38"/>
      <c r="R131" s="38"/>
      <c r="S131" s="38"/>
      <c r="T131" s="38"/>
      <c r="U131" s="38"/>
      <c r="V131" s="38"/>
      <c r="W131" s="38"/>
      <c r="X131" s="32"/>
    </row>
    <row r="132" spans="1:24" ht="15.75" hidden="1" customHeight="1" x14ac:dyDescent="0.15">
      <c r="A132" s="17"/>
      <c r="B132" s="17"/>
      <c r="C132" s="32"/>
      <c r="D132" s="32"/>
      <c r="E132" s="32"/>
      <c r="F132" s="32"/>
      <c r="G132" s="32"/>
      <c r="H132" s="32"/>
      <c r="I132" s="52"/>
      <c r="J132" s="38"/>
      <c r="K132" s="38"/>
      <c r="L132" s="38"/>
      <c r="M132" s="38"/>
      <c r="N132" s="38"/>
      <c r="O132" s="38"/>
      <c r="P132" s="38"/>
      <c r="Q132" s="38"/>
      <c r="R132" s="38"/>
      <c r="S132" s="38"/>
      <c r="T132" s="38"/>
      <c r="U132" s="38"/>
      <c r="V132" s="38"/>
      <c r="W132" s="38"/>
      <c r="X132" s="32"/>
    </row>
    <row r="133" spans="1:24" ht="15.75" hidden="1" customHeight="1" x14ac:dyDescent="0.15">
      <c r="A133" s="17"/>
      <c r="B133" s="17"/>
      <c r="C133" s="32"/>
      <c r="D133" s="32"/>
      <c r="E133" s="32"/>
      <c r="F133" s="32"/>
      <c r="G133" s="32"/>
      <c r="H133" s="32"/>
      <c r="I133" s="52"/>
      <c r="J133" s="38"/>
      <c r="K133" s="38"/>
      <c r="L133" s="38"/>
      <c r="M133" s="38"/>
      <c r="N133" s="38"/>
      <c r="O133" s="38"/>
      <c r="P133" s="38"/>
      <c r="Q133" s="38"/>
      <c r="R133" s="38"/>
      <c r="S133" s="38"/>
      <c r="T133" s="38"/>
      <c r="U133" s="38"/>
      <c r="V133" s="38"/>
      <c r="W133" s="38"/>
      <c r="X133" s="32"/>
    </row>
    <row r="134" spans="1:24" ht="15.75" hidden="1" customHeight="1" x14ac:dyDescent="0.15">
      <c r="A134" s="17"/>
      <c r="B134" s="17"/>
      <c r="C134" s="32"/>
      <c r="D134" s="32"/>
      <c r="E134" s="32"/>
      <c r="F134" s="32"/>
      <c r="G134" s="32"/>
      <c r="H134" s="32"/>
      <c r="I134" s="52"/>
      <c r="J134" s="38"/>
      <c r="K134" s="38"/>
      <c r="L134" s="38"/>
      <c r="M134" s="38"/>
      <c r="N134" s="38"/>
      <c r="O134" s="38"/>
      <c r="P134" s="38"/>
      <c r="Q134" s="38"/>
      <c r="R134" s="38"/>
      <c r="S134" s="38"/>
      <c r="T134" s="38"/>
      <c r="U134" s="38"/>
      <c r="V134" s="38"/>
      <c r="W134" s="38"/>
      <c r="X134" s="32"/>
    </row>
    <row r="135" spans="1:24" ht="15.75" hidden="1" customHeight="1" x14ac:dyDescent="0.15">
      <c r="A135" s="17"/>
      <c r="B135" s="17"/>
      <c r="C135" s="32"/>
      <c r="D135" s="32"/>
      <c r="E135" s="32"/>
      <c r="F135" s="32"/>
      <c r="G135" s="32"/>
      <c r="H135" s="32"/>
      <c r="I135" s="52"/>
      <c r="J135" s="38"/>
      <c r="K135" s="38"/>
      <c r="L135" s="38"/>
      <c r="M135" s="38"/>
      <c r="N135" s="38"/>
      <c r="O135" s="38"/>
      <c r="P135" s="38"/>
      <c r="Q135" s="38"/>
      <c r="R135" s="38"/>
      <c r="S135" s="38"/>
      <c r="T135" s="38"/>
      <c r="U135" s="38"/>
      <c r="V135" s="38"/>
      <c r="W135" s="38"/>
      <c r="X135" s="32"/>
    </row>
    <row r="136" spans="1:24" ht="15.75" hidden="1" customHeight="1" x14ac:dyDescent="0.15">
      <c r="A136" s="17"/>
      <c r="B136" s="17"/>
      <c r="C136" s="32"/>
      <c r="D136" s="32"/>
      <c r="E136" s="32"/>
      <c r="F136" s="32"/>
      <c r="G136" s="32"/>
      <c r="H136" s="32"/>
      <c r="I136" s="52"/>
      <c r="J136" s="38"/>
      <c r="K136" s="38"/>
      <c r="L136" s="38"/>
      <c r="M136" s="38"/>
      <c r="N136" s="38"/>
      <c r="O136" s="38"/>
      <c r="P136" s="38"/>
      <c r="Q136" s="38"/>
      <c r="R136" s="38"/>
      <c r="S136" s="38"/>
      <c r="T136" s="38"/>
      <c r="U136" s="38"/>
      <c r="V136" s="38"/>
      <c r="W136" s="38"/>
      <c r="X136" s="32"/>
    </row>
    <row r="137" spans="1:24" ht="15.75" hidden="1" customHeight="1" x14ac:dyDescent="0.15">
      <c r="A137" s="17"/>
      <c r="B137" s="17"/>
      <c r="C137" s="32"/>
      <c r="D137" s="32"/>
      <c r="E137" s="32"/>
      <c r="F137" s="32"/>
      <c r="G137" s="32"/>
      <c r="H137" s="32"/>
      <c r="I137" s="52"/>
      <c r="J137" s="38"/>
      <c r="K137" s="38"/>
      <c r="L137" s="38"/>
      <c r="M137" s="38"/>
      <c r="N137" s="38"/>
      <c r="O137" s="38"/>
      <c r="P137" s="38"/>
      <c r="Q137" s="38"/>
      <c r="R137" s="38"/>
      <c r="S137" s="38"/>
      <c r="T137" s="38"/>
      <c r="U137" s="38"/>
      <c r="V137" s="38"/>
      <c r="W137" s="38"/>
      <c r="X137" s="32"/>
    </row>
    <row r="138" spans="1:24" ht="15.75" hidden="1" customHeight="1" x14ac:dyDescent="0.15">
      <c r="A138" s="17"/>
      <c r="B138" s="17"/>
      <c r="C138" s="32"/>
      <c r="D138" s="32"/>
      <c r="E138" s="32"/>
      <c r="F138" s="32"/>
      <c r="G138" s="32"/>
      <c r="H138" s="32"/>
      <c r="I138" s="52"/>
      <c r="J138" s="38"/>
      <c r="K138" s="38"/>
      <c r="L138" s="38"/>
      <c r="M138" s="38"/>
      <c r="N138" s="38"/>
      <c r="O138" s="38"/>
      <c r="P138" s="38"/>
      <c r="Q138" s="38"/>
      <c r="R138" s="38"/>
      <c r="S138" s="38"/>
      <c r="T138" s="38"/>
      <c r="U138" s="38"/>
      <c r="V138" s="38"/>
      <c r="W138" s="38"/>
      <c r="X138" s="32"/>
    </row>
    <row r="139" spans="1:24" ht="15.75" hidden="1" customHeight="1" x14ac:dyDescent="0.15">
      <c r="A139" s="17"/>
      <c r="B139" s="17"/>
      <c r="C139" s="32"/>
      <c r="D139" s="32"/>
      <c r="E139" s="32"/>
      <c r="F139" s="32"/>
      <c r="G139" s="32"/>
      <c r="H139" s="32"/>
      <c r="I139" s="52"/>
      <c r="J139" s="38"/>
      <c r="K139" s="38"/>
      <c r="L139" s="38"/>
      <c r="M139" s="38"/>
      <c r="N139" s="38"/>
      <c r="O139" s="38"/>
      <c r="P139" s="38"/>
      <c r="Q139" s="38"/>
      <c r="R139" s="38"/>
      <c r="S139" s="38"/>
      <c r="T139" s="38"/>
      <c r="U139" s="38"/>
      <c r="V139" s="38"/>
      <c r="W139" s="38"/>
      <c r="X139" s="32"/>
    </row>
    <row r="140" spans="1:24" ht="15.75" hidden="1" customHeight="1" x14ac:dyDescent="0.15">
      <c r="A140" s="17"/>
      <c r="B140" s="17"/>
      <c r="C140" s="32"/>
      <c r="D140" s="32"/>
      <c r="E140" s="32"/>
      <c r="F140" s="32"/>
      <c r="G140" s="32"/>
      <c r="H140" s="32"/>
      <c r="I140" s="52"/>
      <c r="J140" s="38"/>
      <c r="K140" s="38"/>
      <c r="L140" s="38"/>
      <c r="M140" s="38"/>
      <c r="N140" s="38"/>
      <c r="O140" s="38"/>
      <c r="P140" s="38"/>
      <c r="Q140" s="38"/>
      <c r="R140" s="38"/>
      <c r="S140" s="38"/>
      <c r="T140" s="38"/>
      <c r="U140" s="38"/>
      <c r="V140" s="38"/>
      <c r="W140" s="38"/>
      <c r="X140" s="32"/>
    </row>
    <row r="141" spans="1:24" ht="15.75" hidden="1" customHeight="1" x14ac:dyDescent="0.15">
      <c r="A141" s="17"/>
      <c r="B141" s="17"/>
      <c r="C141" s="32"/>
      <c r="D141" s="32"/>
      <c r="E141" s="32"/>
      <c r="F141" s="32"/>
      <c r="G141" s="32"/>
      <c r="H141" s="32"/>
      <c r="I141" s="52"/>
      <c r="J141" s="38"/>
      <c r="K141" s="38"/>
      <c r="L141" s="38"/>
      <c r="M141" s="38"/>
      <c r="N141" s="38"/>
      <c r="O141" s="38"/>
      <c r="P141" s="38"/>
      <c r="Q141" s="38"/>
      <c r="R141" s="38"/>
      <c r="S141" s="38"/>
      <c r="T141" s="38"/>
      <c r="U141" s="38"/>
      <c r="V141" s="38"/>
      <c r="W141" s="38"/>
      <c r="X141" s="32"/>
    </row>
    <row r="142" spans="1:24" ht="15.75" hidden="1" customHeight="1" x14ac:dyDescent="0.15">
      <c r="A142" s="17"/>
      <c r="B142" s="17"/>
      <c r="C142" s="32"/>
      <c r="D142" s="32"/>
      <c r="E142" s="32"/>
      <c r="F142" s="32"/>
      <c r="G142" s="32"/>
      <c r="H142" s="32"/>
      <c r="I142" s="52"/>
      <c r="J142" s="38"/>
      <c r="K142" s="38"/>
      <c r="L142" s="38"/>
      <c r="M142" s="38"/>
      <c r="N142" s="38"/>
      <c r="O142" s="38"/>
      <c r="P142" s="38"/>
      <c r="Q142" s="38"/>
      <c r="R142" s="38"/>
      <c r="S142" s="38"/>
      <c r="T142" s="38"/>
      <c r="U142" s="38"/>
      <c r="V142" s="38"/>
      <c r="W142" s="38"/>
      <c r="X142" s="32"/>
    </row>
    <row r="143" spans="1:24" ht="15.75" hidden="1" customHeight="1" x14ac:dyDescent="0.15">
      <c r="A143" s="17"/>
      <c r="B143" s="17"/>
      <c r="C143" s="32"/>
      <c r="D143" s="32"/>
      <c r="E143" s="32"/>
      <c r="F143" s="32"/>
      <c r="G143" s="32"/>
      <c r="H143" s="32"/>
      <c r="I143" s="52"/>
      <c r="J143" s="38"/>
      <c r="K143" s="38"/>
      <c r="L143" s="38"/>
      <c r="M143" s="38"/>
      <c r="N143" s="38"/>
      <c r="O143" s="38"/>
      <c r="P143" s="38"/>
      <c r="Q143" s="38"/>
      <c r="R143" s="38"/>
      <c r="S143" s="38"/>
      <c r="T143" s="38"/>
      <c r="U143" s="38"/>
      <c r="V143" s="38"/>
      <c r="W143" s="38"/>
      <c r="X143" s="32"/>
    </row>
    <row r="144" spans="1:24" ht="15.75" hidden="1" customHeight="1" x14ac:dyDescent="0.15">
      <c r="A144" s="17"/>
      <c r="B144" s="17"/>
      <c r="C144" s="32"/>
      <c r="D144" s="32"/>
      <c r="E144" s="32"/>
      <c r="F144" s="32"/>
      <c r="G144" s="32"/>
      <c r="H144" s="32"/>
      <c r="I144" s="52"/>
      <c r="J144" s="38"/>
      <c r="K144" s="38"/>
      <c r="L144" s="38"/>
      <c r="M144" s="38"/>
      <c r="N144" s="38"/>
      <c r="O144" s="38"/>
      <c r="P144" s="38"/>
      <c r="Q144" s="38"/>
      <c r="R144" s="38"/>
      <c r="S144" s="38"/>
      <c r="T144" s="38"/>
      <c r="U144" s="38"/>
      <c r="V144" s="38"/>
      <c r="W144" s="38"/>
      <c r="X144" s="32"/>
    </row>
    <row r="145" spans="1:26" ht="15.75" customHeight="1" x14ac:dyDescent="0.15">
      <c r="A145" s="74"/>
      <c r="B145" s="17"/>
      <c r="C145" s="32"/>
      <c r="D145" s="32"/>
      <c r="E145" s="32"/>
      <c r="F145" s="32"/>
      <c r="G145" s="32"/>
      <c r="H145" s="32"/>
      <c r="I145" s="38"/>
      <c r="J145" s="38"/>
      <c r="K145" s="38"/>
      <c r="L145" s="38"/>
      <c r="M145" s="38"/>
      <c r="N145" s="38"/>
      <c r="O145" s="38"/>
      <c r="P145" s="38"/>
      <c r="Q145" s="38"/>
      <c r="R145" s="38"/>
      <c r="S145" s="38"/>
      <c r="T145" s="38"/>
      <c r="U145" s="38"/>
      <c r="V145" s="38"/>
      <c r="W145" s="38"/>
      <c r="X145" s="38"/>
      <c r="Y145" s="38"/>
      <c r="Z145" s="38"/>
    </row>
    <row r="146" spans="1:26" ht="20.100000000000001" customHeight="1" x14ac:dyDescent="0.15">
      <c r="A146" s="17"/>
      <c r="B146" s="17"/>
      <c r="C146" s="284" t="s">
        <v>212</v>
      </c>
      <c r="D146" s="285"/>
      <c r="E146" s="285"/>
      <c r="F146" s="285"/>
      <c r="G146" s="285"/>
      <c r="H146" s="286"/>
      <c r="I146" s="70"/>
    </row>
    <row r="147" spans="1:26" ht="15" customHeight="1" x14ac:dyDescent="0.15">
      <c r="A147" s="17"/>
      <c r="B147" s="17"/>
      <c r="C147" s="28"/>
      <c r="D147" s="29"/>
      <c r="E147" s="29"/>
      <c r="F147" s="29"/>
      <c r="G147" s="29"/>
      <c r="H147" s="29"/>
      <c r="I147" s="73"/>
      <c r="J147" s="30"/>
      <c r="K147" s="30"/>
      <c r="L147" s="30"/>
      <c r="M147" s="30"/>
      <c r="N147" s="30"/>
      <c r="O147" s="30"/>
      <c r="P147" s="30"/>
      <c r="Q147" s="30"/>
      <c r="R147" s="30"/>
      <c r="S147" s="30"/>
      <c r="T147" s="30"/>
      <c r="U147" s="30"/>
      <c r="V147" s="30"/>
      <c r="W147" s="30"/>
      <c r="X147" s="31"/>
      <c r="Y147" s="39"/>
      <c r="Z147" s="32"/>
    </row>
    <row r="148" spans="1:26" ht="20.100000000000001" customHeight="1" x14ac:dyDescent="0.15">
      <c r="A148" s="17"/>
      <c r="B148" s="17"/>
      <c r="C148" s="28"/>
      <c r="D148" s="75" t="s">
        <v>213</v>
      </c>
      <c r="E148" s="29"/>
      <c r="F148" s="29"/>
      <c r="G148" s="29"/>
      <c r="H148" s="29"/>
      <c r="I148" s="46"/>
      <c r="J148" s="32"/>
      <c r="K148" s="32"/>
      <c r="L148" s="32"/>
      <c r="M148" s="32"/>
      <c r="N148" s="32"/>
      <c r="O148" s="32"/>
      <c r="P148" s="32"/>
      <c r="Q148" s="32"/>
      <c r="R148" s="32"/>
      <c r="S148" s="32"/>
      <c r="T148" s="32"/>
      <c r="U148" s="32"/>
      <c r="V148" s="32"/>
      <c r="W148" s="32"/>
      <c r="X148" s="33"/>
      <c r="Y148" s="32"/>
      <c r="Z148" s="32"/>
    </row>
    <row r="149" spans="1:26" ht="20.100000000000001" customHeight="1" x14ac:dyDescent="0.15">
      <c r="A149" s="17">
        <f>IF(AND($I149&lt;&gt;"しない", $I149&lt;&gt;"する"), 1001, 0)</f>
        <v>0</v>
      </c>
      <c r="B149" s="17"/>
      <c r="C149" s="34"/>
      <c r="D149" s="35">
        <v>1</v>
      </c>
      <c r="E149" s="32" t="s">
        <v>214</v>
      </c>
      <c r="F149" s="32"/>
      <c r="G149" s="32"/>
      <c r="H149" s="32"/>
      <c r="I149" s="201" t="s">
        <v>226</v>
      </c>
      <c r="J149" s="287"/>
      <c r="K149" s="287"/>
      <c r="L149" s="287"/>
      <c r="M149" s="287"/>
      <c r="N149" s="32"/>
      <c r="O149" s="32"/>
      <c r="P149" s="32"/>
      <c r="Q149" s="32"/>
      <c r="R149" s="32"/>
      <c r="S149" s="32"/>
      <c r="T149" s="32"/>
      <c r="U149" s="32"/>
      <c r="V149" s="32"/>
      <c r="W149" s="32"/>
      <c r="X149" s="33"/>
      <c r="Y149" s="32"/>
      <c r="Z149" s="32"/>
    </row>
    <row r="150" spans="1:26" ht="20.100000000000001" customHeight="1" x14ac:dyDescent="0.15">
      <c r="A150" s="17"/>
      <c r="B150" s="17"/>
      <c r="C150" s="39"/>
      <c r="D150" s="32"/>
      <c r="E150" s="32"/>
      <c r="F150" s="32"/>
      <c r="G150" s="32"/>
      <c r="H150" s="32"/>
      <c r="I150" s="43"/>
      <c r="J150" s="37" t="s">
        <v>207</v>
      </c>
      <c r="K150" s="38"/>
      <c r="L150" s="38"/>
      <c r="M150" s="38"/>
      <c r="N150" s="38"/>
      <c r="O150" s="38"/>
      <c r="P150" s="38"/>
      <c r="Q150" s="38"/>
      <c r="R150" s="38"/>
      <c r="S150" s="38"/>
      <c r="T150" s="38"/>
      <c r="U150" s="38"/>
      <c r="V150" s="38"/>
      <c r="W150" s="38"/>
      <c r="X150" s="42"/>
      <c r="Y150" s="38"/>
      <c r="Z150" s="32"/>
    </row>
    <row r="151" spans="1:26" ht="20.100000000000001" customHeight="1" x14ac:dyDescent="0.15">
      <c r="A151" s="17">
        <f>IF(AND($I149="する",TRIM($I151)=""), 1001, 0)</f>
        <v>0</v>
      </c>
      <c r="B151" s="17"/>
      <c r="C151" s="34"/>
      <c r="D151" s="35">
        <v>2</v>
      </c>
      <c r="E151" s="15" t="s">
        <v>0</v>
      </c>
      <c r="I151" s="288"/>
      <c r="J151" s="289"/>
      <c r="K151" s="289"/>
      <c r="L151" s="289"/>
      <c r="M151" s="289"/>
      <c r="N151" s="32"/>
      <c r="O151" s="32"/>
      <c r="P151" s="32"/>
      <c r="Q151" s="32"/>
      <c r="R151" s="32"/>
      <c r="S151" s="32"/>
      <c r="T151" s="32"/>
      <c r="U151" s="32"/>
      <c r="V151" s="32"/>
      <c r="W151" s="32"/>
      <c r="X151" s="33"/>
      <c r="Y151" s="32"/>
      <c r="Z151" s="32"/>
    </row>
    <row r="152" spans="1:26" ht="20.100000000000001" customHeight="1" x14ac:dyDescent="0.15">
      <c r="A152" s="17"/>
      <c r="B152" s="17"/>
      <c r="C152" s="34"/>
      <c r="D152" s="35"/>
      <c r="E152" s="32"/>
      <c r="F152" s="32"/>
      <c r="G152" s="32"/>
      <c r="H152" s="32"/>
      <c r="I152" s="40"/>
      <c r="J152" s="63" t="s">
        <v>257</v>
      </c>
      <c r="K152" s="38"/>
      <c r="L152" s="38"/>
      <c r="M152" s="38"/>
      <c r="N152" s="38"/>
      <c r="O152" s="38"/>
      <c r="P152" s="38"/>
      <c r="Q152" s="38"/>
      <c r="R152" s="38"/>
      <c r="S152" s="38"/>
      <c r="T152" s="38"/>
      <c r="U152" s="38"/>
      <c r="V152" s="38"/>
      <c r="W152" s="38"/>
      <c r="X152" s="42"/>
      <c r="Y152" s="38"/>
      <c r="Z152" s="32"/>
    </row>
    <row r="153" spans="1:26" ht="20.100000000000001" customHeight="1" x14ac:dyDescent="0.15">
      <c r="A153" s="17">
        <f>IF(AND($I149="する",TRIM($I153)=""), 1001, 0)</f>
        <v>0</v>
      </c>
      <c r="B153" s="17"/>
      <c r="C153" s="34"/>
      <c r="D153" s="35">
        <v>3</v>
      </c>
      <c r="E153" s="15" t="s">
        <v>1</v>
      </c>
      <c r="I153" s="294"/>
      <c r="J153" s="294"/>
      <c r="K153" s="294"/>
      <c r="L153" s="294"/>
      <c r="M153" s="294"/>
      <c r="N153" s="294"/>
      <c r="O153" s="294"/>
      <c r="P153" s="294"/>
      <c r="Q153" s="294"/>
      <c r="R153" s="294"/>
      <c r="S153" s="294"/>
      <c r="T153" s="294"/>
      <c r="U153" s="294"/>
      <c r="V153" s="294"/>
      <c r="W153" s="294"/>
      <c r="X153" s="33"/>
      <c r="Y153" s="32"/>
      <c r="Z153" s="32"/>
    </row>
    <row r="154" spans="1:26" ht="20.100000000000001" customHeight="1" x14ac:dyDescent="0.15">
      <c r="A154" s="17"/>
      <c r="B154" s="17"/>
      <c r="C154" s="34"/>
      <c r="D154" s="35"/>
      <c r="E154" s="32"/>
      <c r="F154" s="32"/>
      <c r="G154" s="32"/>
      <c r="H154" s="32"/>
      <c r="I154" s="40"/>
      <c r="J154" s="37" t="s">
        <v>39</v>
      </c>
      <c r="K154" s="38"/>
      <c r="L154" s="38"/>
      <c r="M154" s="38"/>
      <c r="N154" s="38"/>
      <c r="O154" s="38"/>
      <c r="P154" s="38"/>
      <c r="Q154" s="38"/>
      <c r="R154" s="38"/>
      <c r="S154" s="38"/>
      <c r="T154" s="38"/>
      <c r="U154" s="38"/>
      <c r="V154" s="38"/>
      <c r="W154" s="38"/>
      <c r="X154" s="33"/>
      <c r="Y154" s="32"/>
      <c r="Z154" s="32"/>
    </row>
    <row r="155" spans="1:26" ht="20.100000000000001" customHeight="1" x14ac:dyDescent="0.15">
      <c r="A155" s="17"/>
      <c r="B155" s="17"/>
      <c r="C155" s="34"/>
      <c r="D155" s="35">
        <v>4</v>
      </c>
      <c r="E155" s="15" t="s">
        <v>182</v>
      </c>
      <c r="I155" s="201"/>
      <c r="J155" s="201"/>
      <c r="K155" s="201"/>
      <c r="L155" s="201"/>
      <c r="M155" s="201"/>
      <c r="N155" s="201"/>
      <c r="O155" s="201"/>
      <c r="P155" s="201"/>
      <c r="Q155" s="201"/>
      <c r="R155" s="201"/>
      <c r="S155" s="201"/>
      <c r="T155" s="201"/>
      <c r="U155" s="201"/>
      <c r="V155" s="201"/>
      <c r="W155" s="201"/>
      <c r="X155" s="33"/>
      <c r="Y155" s="32"/>
      <c r="Z155" s="32"/>
    </row>
    <row r="156" spans="1:26" ht="20.100000000000001" customHeight="1" x14ac:dyDescent="0.15">
      <c r="A156" s="17"/>
      <c r="B156" s="17"/>
      <c r="C156" s="34"/>
      <c r="D156" s="35"/>
      <c r="E156" s="32"/>
      <c r="F156" s="32"/>
      <c r="G156" s="32"/>
      <c r="H156" s="32"/>
      <c r="I156" s="40"/>
      <c r="J156" s="37" t="s">
        <v>11</v>
      </c>
      <c r="K156" s="38"/>
      <c r="L156" s="38"/>
      <c r="M156" s="38"/>
      <c r="N156" s="38"/>
      <c r="O156" s="38"/>
      <c r="P156" s="38"/>
      <c r="Q156" s="38"/>
      <c r="R156" s="38"/>
      <c r="S156" s="38"/>
      <c r="T156" s="38"/>
      <c r="U156" s="38"/>
      <c r="V156" s="38"/>
      <c r="W156" s="38"/>
      <c r="X156" s="33"/>
      <c r="Y156" s="32"/>
      <c r="Z156" s="32"/>
    </row>
    <row r="157" spans="1:26" ht="20.100000000000001" customHeight="1" x14ac:dyDescent="0.15">
      <c r="A157" s="17">
        <f>IF(AND($I149="する",TRIM($I157)=""), 1001, 0)</f>
        <v>0</v>
      </c>
      <c r="B157" s="17"/>
      <c r="C157" s="34"/>
      <c r="D157" s="35">
        <v>5</v>
      </c>
      <c r="E157" s="15" t="s">
        <v>183</v>
      </c>
      <c r="I157" s="201"/>
      <c r="J157" s="201"/>
      <c r="K157" s="201"/>
      <c r="L157" s="201"/>
      <c r="M157" s="201"/>
      <c r="N157" s="201"/>
      <c r="O157" s="201"/>
      <c r="P157" s="201"/>
      <c r="Q157" s="201"/>
      <c r="R157" s="201"/>
      <c r="S157" s="201"/>
      <c r="T157" s="201"/>
      <c r="U157" s="201"/>
      <c r="V157" s="201"/>
      <c r="W157" s="201"/>
      <c r="X157" s="33"/>
      <c r="Y157" s="32"/>
      <c r="Z157" s="32"/>
    </row>
    <row r="158" spans="1:26" ht="20.100000000000001" customHeight="1" x14ac:dyDescent="0.15">
      <c r="A158" s="17"/>
      <c r="B158" s="17"/>
      <c r="C158" s="39"/>
      <c r="D158" s="32"/>
      <c r="E158" s="32"/>
      <c r="F158" s="32"/>
      <c r="G158" s="32"/>
      <c r="H158" s="32"/>
      <c r="I158" s="40"/>
      <c r="J158" s="37" t="s">
        <v>12</v>
      </c>
      <c r="K158" s="38"/>
      <c r="L158" s="38"/>
      <c r="M158" s="38"/>
      <c r="N158" s="38"/>
      <c r="O158" s="38"/>
      <c r="P158" s="38"/>
      <c r="Q158" s="38"/>
      <c r="R158" s="38"/>
      <c r="S158" s="38"/>
      <c r="T158" s="38"/>
      <c r="U158" s="38"/>
      <c r="V158" s="38"/>
      <c r="W158" s="38"/>
      <c r="X158" s="33"/>
      <c r="Y158" s="32"/>
      <c r="Z158" s="32"/>
    </row>
    <row r="159" spans="1:26" ht="20.100000000000001" customHeight="1" x14ac:dyDescent="0.15">
      <c r="A159" s="17">
        <f>IF(AND($I149="する",NOT(AND(TRIM($I159)&lt;&gt;"",ISNUMBER(VALUE(SUBSTITUTE($I159,"-","")))))), 1001, 0)</f>
        <v>0</v>
      </c>
      <c r="B159" s="17"/>
      <c r="C159" s="34"/>
      <c r="D159" s="35">
        <v>6</v>
      </c>
      <c r="E159" s="15" t="s">
        <v>6</v>
      </c>
      <c r="I159" s="201"/>
      <c r="J159" s="201"/>
      <c r="K159" s="201"/>
      <c r="L159" s="201"/>
      <c r="M159" s="201"/>
      <c r="N159" s="32"/>
      <c r="O159" s="32"/>
      <c r="P159" s="32"/>
      <c r="Q159" s="32"/>
      <c r="R159" s="32"/>
      <c r="S159" s="32"/>
      <c r="T159" s="32"/>
      <c r="U159" s="32"/>
      <c r="V159" s="32"/>
      <c r="W159" s="32"/>
      <c r="X159" s="33"/>
      <c r="Y159" s="32"/>
      <c r="Z159" s="32"/>
    </row>
    <row r="160" spans="1:26" ht="20.100000000000001" customHeight="1" x14ac:dyDescent="0.15">
      <c r="A160" s="17"/>
      <c r="B160" s="17"/>
      <c r="C160" s="39"/>
      <c r="D160" s="32"/>
      <c r="E160" s="32"/>
      <c r="F160" s="32"/>
      <c r="G160" s="32"/>
      <c r="H160" s="32"/>
      <c r="I160" s="40"/>
      <c r="J160" s="63" t="s">
        <v>235</v>
      </c>
      <c r="K160" s="38"/>
      <c r="L160" s="38"/>
      <c r="M160" s="38"/>
      <c r="N160" s="38"/>
      <c r="O160" s="38"/>
      <c r="P160" s="38"/>
      <c r="Q160" s="38"/>
      <c r="R160" s="38"/>
      <c r="S160" s="38"/>
      <c r="T160" s="38"/>
      <c r="U160" s="38"/>
      <c r="V160" s="38"/>
      <c r="W160" s="38"/>
      <c r="X160" s="42"/>
      <c r="Y160" s="38"/>
      <c r="Z160" s="32"/>
    </row>
    <row r="161" spans="1:26" ht="20.100000000000001" customHeight="1" x14ac:dyDescent="0.15">
      <c r="A161" s="17">
        <f>IF(AND($I149="する",AND(TRIM($I161)&lt;&gt;"",NOT(ISNUMBER(VALUE(SUBSTITUTE($I161,"-","")))))), 1001, 0)</f>
        <v>0</v>
      </c>
      <c r="B161" s="17"/>
      <c r="C161" s="34"/>
      <c r="D161" s="35">
        <v>7</v>
      </c>
      <c r="E161" s="15" t="s">
        <v>7</v>
      </c>
      <c r="I161" s="201"/>
      <c r="J161" s="201"/>
      <c r="K161" s="201"/>
      <c r="L161" s="201"/>
      <c r="M161" s="201"/>
      <c r="N161" s="32"/>
      <c r="O161" s="32"/>
      <c r="P161" s="32"/>
      <c r="Q161" s="32"/>
      <c r="R161" s="32"/>
      <c r="S161" s="32"/>
      <c r="T161" s="32"/>
      <c r="U161" s="32"/>
      <c r="V161" s="32"/>
      <c r="W161" s="32"/>
      <c r="X161" s="33"/>
      <c r="Y161" s="32"/>
      <c r="Z161" s="32"/>
    </row>
    <row r="162" spans="1:26" ht="20.100000000000001" customHeight="1" x14ac:dyDescent="0.15">
      <c r="A162" s="17"/>
      <c r="B162" s="17"/>
      <c r="C162" s="39"/>
      <c r="D162" s="32"/>
      <c r="E162" s="32"/>
      <c r="F162" s="32"/>
      <c r="G162" s="32"/>
      <c r="H162" s="32"/>
      <c r="I162" s="40"/>
      <c r="J162" s="37" t="s">
        <v>202</v>
      </c>
      <c r="K162" s="38"/>
      <c r="L162" s="38"/>
      <c r="M162" s="38"/>
      <c r="N162" s="38"/>
      <c r="O162" s="38"/>
      <c r="P162" s="38"/>
      <c r="Q162" s="38"/>
      <c r="R162" s="38"/>
      <c r="S162" s="38"/>
      <c r="T162" s="38"/>
      <c r="U162" s="38"/>
      <c r="V162" s="38"/>
      <c r="W162" s="38"/>
      <c r="X162" s="42"/>
      <c r="Y162" s="38"/>
      <c r="Z162" s="32"/>
    </row>
    <row r="163" spans="1:26" ht="15" customHeight="1" x14ac:dyDescent="0.15">
      <c r="A163" s="17"/>
      <c r="B163" s="17"/>
      <c r="C163" s="48"/>
      <c r="D163" s="49"/>
      <c r="E163" s="49"/>
      <c r="F163" s="49"/>
      <c r="G163" s="49"/>
      <c r="H163" s="49"/>
      <c r="I163" s="68"/>
      <c r="J163" s="50"/>
      <c r="K163" s="50"/>
      <c r="L163" s="50"/>
      <c r="M163" s="50"/>
      <c r="N163" s="50"/>
      <c r="O163" s="50"/>
      <c r="P163" s="50"/>
      <c r="Q163" s="50"/>
      <c r="R163" s="50"/>
      <c r="S163" s="50"/>
      <c r="T163" s="50"/>
      <c r="U163" s="50"/>
      <c r="V163" s="50"/>
      <c r="W163" s="50"/>
      <c r="X163" s="69"/>
      <c r="Y163" s="38"/>
      <c r="Z163" s="32"/>
    </row>
    <row r="164" spans="1:26" ht="15" customHeight="1" x14ac:dyDescent="0.15">
      <c r="A164" s="17"/>
      <c r="B164" s="17"/>
      <c r="C164" s="32"/>
      <c r="D164" s="32"/>
      <c r="E164" s="32"/>
      <c r="F164" s="32"/>
      <c r="G164" s="32"/>
      <c r="H164" s="32"/>
      <c r="I164" s="52"/>
      <c r="J164" s="38"/>
      <c r="K164" s="38"/>
      <c r="L164" s="38"/>
      <c r="M164" s="38"/>
      <c r="N164" s="38"/>
      <c r="O164" s="38"/>
      <c r="P164" s="38"/>
      <c r="Q164" s="38"/>
      <c r="R164" s="38"/>
      <c r="S164" s="38"/>
      <c r="T164" s="38"/>
      <c r="U164" s="38"/>
      <c r="V164" s="38"/>
      <c r="W164" s="38"/>
      <c r="X164" s="38"/>
      <c r="Y164" s="38"/>
      <c r="Z164" s="32"/>
    </row>
    <row r="165" spans="1:26" ht="15.75" customHeight="1" x14ac:dyDescent="0.15">
      <c r="A165" s="17"/>
      <c r="B165" s="17"/>
      <c r="C165" s="32"/>
      <c r="D165" s="32"/>
      <c r="E165" s="32"/>
      <c r="F165" s="32"/>
      <c r="G165" s="32"/>
      <c r="H165" s="32"/>
      <c r="I165" s="38"/>
      <c r="J165" s="32"/>
      <c r="K165" s="32"/>
      <c r="L165" s="32"/>
      <c r="M165" s="32"/>
      <c r="N165" s="32"/>
      <c r="O165" s="32"/>
      <c r="P165" s="32"/>
      <c r="Q165" s="32"/>
      <c r="R165" s="32"/>
      <c r="S165" s="32"/>
      <c r="T165" s="32"/>
      <c r="U165" s="32"/>
      <c r="V165" s="32"/>
    </row>
    <row r="166" spans="1:26" ht="20.100000000000001" customHeight="1" x14ac:dyDescent="0.15">
      <c r="A166" s="17"/>
      <c r="B166" s="17"/>
      <c r="C166" s="284" t="s">
        <v>46</v>
      </c>
      <c r="D166" s="285"/>
      <c r="E166" s="285"/>
      <c r="F166" s="285"/>
      <c r="G166" s="285"/>
      <c r="H166" s="286"/>
      <c r="I166" s="76"/>
      <c r="J166" s="77"/>
      <c r="K166" s="77"/>
      <c r="L166" s="77"/>
      <c r="M166" s="77"/>
      <c r="N166" s="77"/>
      <c r="O166" s="77"/>
      <c r="P166" s="77"/>
      <c r="Q166" s="77"/>
      <c r="R166" s="77"/>
      <c r="S166" s="77"/>
      <c r="T166" s="77"/>
      <c r="U166" s="77"/>
      <c r="V166" s="77"/>
      <c r="W166" s="77"/>
      <c r="X166" s="77"/>
    </row>
    <row r="167" spans="1:26" ht="15.75" customHeight="1" x14ac:dyDescent="0.15">
      <c r="A167" s="17"/>
      <c r="B167" s="17"/>
      <c r="C167" s="78"/>
      <c r="D167" s="79"/>
      <c r="E167" s="79"/>
      <c r="F167" s="79"/>
      <c r="G167" s="79"/>
      <c r="H167" s="79"/>
      <c r="X167" s="80"/>
    </row>
    <row r="168" spans="1:26" ht="20.100000000000001" customHeight="1" x14ac:dyDescent="0.15">
      <c r="A168" s="17"/>
      <c r="B168" s="17"/>
      <c r="C168" s="28"/>
      <c r="D168" s="75" t="s">
        <v>185</v>
      </c>
      <c r="E168" s="29"/>
      <c r="F168" s="29"/>
      <c r="G168" s="29"/>
      <c r="H168" s="29"/>
      <c r="I168" s="32"/>
      <c r="J168" s="32"/>
      <c r="K168" s="32"/>
      <c r="L168" s="32"/>
      <c r="M168" s="32"/>
      <c r="N168" s="32"/>
      <c r="O168" s="32"/>
      <c r="P168" s="32"/>
      <c r="Q168" s="32"/>
      <c r="R168" s="32"/>
      <c r="S168" s="32"/>
      <c r="T168" s="32"/>
      <c r="U168" s="32"/>
      <c r="V168" s="32"/>
      <c r="X168" s="81"/>
    </row>
    <row r="169" spans="1:26" ht="20.100000000000001" customHeight="1" x14ac:dyDescent="0.15">
      <c r="A169" s="17"/>
      <c r="B169" s="17"/>
      <c r="C169" s="28"/>
      <c r="D169" s="35">
        <v>1</v>
      </c>
      <c r="E169" s="32" t="s">
        <v>47</v>
      </c>
      <c r="F169" s="29"/>
      <c r="G169" s="29"/>
      <c r="H169" s="29"/>
      <c r="I169" s="32"/>
      <c r="J169" s="32"/>
      <c r="K169" s="32"/>
      <c r="L169" s="32"/>
      <c r="M169" s="32"/>
      <c r="N169" s="32"/>
      <c r="O169" s="32"/>
      <c r="P169" s="32"/>
      <c r="Q169" s="32"/>
      <c r="R169" s="32"/>
      <c r="S169" s="32"/>
      <c r="T169" s="32"/>
      <c r="U169" s="32"/>
      <c r="V169" s="32"/>
      <c r="W169" s="32"/>
      <c r="X169" s="81"/>
    </row>
    <row r="170" spans="1:26" ht="20.100000000000001" customHeight="1" x14ac:dyDescent="0.15">
      <c r="A170" s="17"/>
      <c r="B170" s="17"/>
      <c r="C170" s="34"/>
      <c r="D170" s="81"/>
      <c r="E170" s="204" t="s">
        <v>48</v>
      </c>
      <c r="F170" s="205"/>
      <c r="G170" s="205"/>
      <c r="H170" s="206"/>
      <c r="I170" s="295" t="s">
        <v>186</v>
      </c>
      <c r="J170" s="256"/>
      <c r="K170" s="256"/>
      <c r="L170" s="256"/>
      <c r="M170" s="296"/>
      <c r="W170" s="32"/>
      <c r="X170" s="81"/>
    </row>
    <row r="171" spans="1:26" ht="20.100000000000001" customHeight="1" x14ac:dyDescent="0.15">
      <c r="A171" s="17"/>
      <c r="B171" s="17"/>
      <c r="C171" s="34"/>
      <c r="D171" s="81"/>
      <c r="E171" s="307" t="s">
        <v>221</v>
      </c>
      <c r="F171" s="308"/>
      <c r="G171" s="308"/>
      <c r="H171" s="309"/>
      <c r="I171" s="224"/>
      <c r="J171" s="297"/>
      <c r="K171" s="297"/>
      <c r="L171" s="297"/>
      <c r="M171" s="298"/>
      <c r="W171" s="32"/>
      <c r="X171" s="81"/>
    </row>
    <row r="172" spans="1:26" ht="20.100000000000001" customHeight="1" x14ac:dyDescent="0.15">
      <c r="A172" s="17"/>
      <c r="B172" s="17"/>
      <c r="C172" s="34"/>
      <c r="D172" s="81"/>
      <c r="E172" s="269" t="s">
        <v>222</v>
      </c>
      <c r="F172" s="270"/>
      <c r="G172" s="270"/>
      <c r="H172" s="271"/>
      <c r="I172" s="227"/>
      <c r="J172" s="290"/>
      <c r="K172" s="290"/>
      <c r="L172" s="290"/>
      <c r="M172" s="291"/>
      <c r="W172" s="32"/>
      <c r="X172" s="81"/>
    </row>
    <row r="173" spans="1:26" ht="20.100000000000001" customHeight="1" x14ac:dyDescent="0.15">
      <c r="A173" s="17"/>
      <c r="B173" s="17"/>
      <c r="C173" s="34"/>
      <c r="D173" s="81"/>
      <c r="E173" s="269" t="s">
        <v>49</v>
      </c>
      <c r="F173" s="270"/>
      <c r="G173" s="270"/>
      <c r="H173" s="271"/>
      <c r="I173" s="227"/>
      <c r="J173" s="290"/>
      <c r="K173" s="290"/>
      <c r="L173" s="290"/>
      <c r="M173" s="291"/>
      <c r="W173" s="32"/>
      <c r="X173" s="81"/>
    </row>
    <row r="174" spans="1:26" ht="20.100000000000001" customHeight="1" thickBot="1" x14ac:dyDescent="0.2">
      <c r="A174" s="17"/>
      <c r="B174" s="17"/>
      <c r="C174" s="34"/>
      <c r="D174" s="81"/>
      <c r="E174" s="310" t="s">
        <v>50</v>
      </c>
      <c r="F174" s="311"/>
      <c r="G174" s="311"/>
      <c r="H174" s="312"/>
      <c r="I174" s="299"/>
      <c r="J174" s="300"/>
      <c r="K174" s="300"/>
      <c r="L174" s="300"/>
      <c r="M174" s="301"/>
      <c r="W174" s="32"/>
      <c r="X174" s="81"/>
    </row>
    <row r="175" spans="1:26" ht="20.100000000000001" customHeight="1" thickTop="1" x14ac:dyDescent="0.15">
      <c r="A175" s="17"/>
      <c r="B175" s="17"/>
      <c r="C175" s="34"/>
      <c r="E175" s="313" t="s">
        <v>51</v>
      </c>
      <c r="F175" s="314"/>
      <c r="G175" s="314"/>
      <c r="H175" s="315"/>
      <c r="I175" s="302">
        <f>I171+I173+I174</f>
        <v>0</v>
      </c>
      <c r="J175" s="303"/>
      <c r="K175" s="303"/>
      <c r="L175" s="303"/>
      <c r="M175" s="304"/>
      <c r="W175" s="32"/>
      <c r="X175" s="81"/>
    </row>
    <row r="176" spans="1:26" ht="20.100000000000001" customHeight="1" x14ac:dyDescent="0.15">
      <c r="A176" s="17"/>
      <c r="B176" s="17"/>
      <c r="C176" s="34"/>
      <c r="D176" s="35"/>
      <c r="E176" s="32"/>
      <c r="F176" s="32"/>
      <c r="G176" s="32"/>
      <c r="H176" s="32"/>
      <c r="I176" s="82"/>
      <c r="J176" s="83"/>
      <c r="K176" s="83"/>
      <c r="L176" s="84"/>
      <c r="M176" s="84"/>
      <c r="N176" s="84"/>
      <c r="O176" s="83"/>
      <c r="P176" s="83"/>
      <c r="Q176" s="83"/>
      <c r="R176" s="83"/>
      <c r="S176" s="83"/>
      <c r="T176" s="83"/>
      <c r="U176" s="83"/>
      <c r="V176" s="83"/>
      <c r="W176" s="32"/>
      <c r="X176" s="81"/>
    </row>
    <row r="177" spans="1:24" ht="20.100000000000001" customHeight="1" x14ac:dyDescent="0.15">
      <c r="A177" s="17"/>
      <c r="B177" s="17"/>
      <c r="C177" s="34"/>
      <c r="D177" s="35">
        <v>2</v>
      </c>
      <c r="E177" s="32" t="s">
        <v>52</v>
      </c>
      <c r="F177" s="32"/>
      <c r="G177" s="32"/>
      <c r="H177" s="32"/>
      <c r="I177" s="85"/>
      <c r="W177" s="32"/>
      <c r="X177" s="81"/>
    </row>
    <row r="178" spans="1:24" ht="20.100000000000001" customHeight="1" x14ac:dyDescent="0.15">
      <c r="A178" s="17"/>
      <c r="B178" s="17"/>
      <c r="C178" s="34"/>
      <c r="D178" s="35"/>
      <c r="E178" s="32" t="s">
        <v>53</v>
      </c>
      <c r="F178" s="32"/>
      <c r="G178" s="32"/>
      <c r="H178" s="32"/>
      <c r="I178" s="305"/>
      <c r="J178" s="306"/>
      <c r="K178" s="306"/>
      <c r="L178" s="306"/>
      <c r="M178" s="306"/>
      <c r="N178" s="32" t="s">
        <v>30</v>
      </c>
      <c r="O178" s="32"/>
      <c r="P178" s="32"/>
      <c r="Q178" s="32"/>
      <c r="R178" s="86"/>
      <c r="S178" s="32"/>
      <c r="T178" s="32"/>
      <c r="U178" s="32"/>
      <c r="V178" s="32"/>
      <c r="W178" s="32"/>
      <c r="X178" s="81"/>
    </row>
    <row r="179" spans="1:24" ht="20.100000000000001" customHeight="1" x14ac:dyDescent="0.15">
      <c r="A179" s="17"/>
      <c r="B179" s="17"/>
      <c r="C179" s="34"/>
      <c r="D179" s="35"/>
      <c r="E179" s="32"/>
      <c r="F179" s="32"/>
      <c r="G179" s="32"/>
      <c r="H179" s="32"/>
      <c r="I179" s="82"/>
      <c r="J179" s="83"/>
      <c r="K179" s="83"/>
      <c r="L179" s="84"/>
      <c r="M179" s="84"/>
      <c r="N179" s="84"/>
      <c r="O179" s="83"/>
      <c r="P179" s="83"/>
      <c r="Q179" s="83"/>
      <c r="R179" s="83"/>
      <c r="S179" s="83"/>
      <c r="T179" s="83"/>
      <c r="U179" s="83"/>
      <c r="V179" s="83"/>
      <c r="W179" s="32"/>
      <c r="X179" s="81"/>
    </row>
    <row r="180" spans="1:24" ht="20.100000000000001" customHeight="1" x14ac:dyDescent="0.15">
      <c r="A180" s="17"/>
      <c r="B180" s="17"/>
      <c r="C180" s="34"/>
      <c r="D180" s="35">
        <v>3</v>
      </c>
      <c r="E180" s="32" t="s">
        <v>54</v>
      </c>
      <c r="F180" s="32"/>
      <c r="G180" s="32"/>
      <c r="H180" s="32"/>
      <c r="I180" s="85"/>
      <c r="W180" s="32"/>
      <c r="X180" s="81"/>
    </row>
    <row r="181" spans="1:24" ht="20.100000000000001" customHeight="1" x14ac:dyDescent="0.15">
      <c r="A181" s="17"/>
      <c r="B181" s="17"/>
      <c r="C181" s="34"/>
      <c r="D181" s="35"/>
      <c r="E181" s="328" t="s">
        <v>55</v>
      </c>
      <c r="F181" s="329"/>
      <c r="G181" s="329"/>
      <c r="H181" s="330"/>
      <c r="I181" s="224"/>
      <c r="J181" s="297"/>
      <c r="K181" s="297"/>
      <c r="L181" s="297"/>
      <c r="M181" s="298"/>
      <c r="W181" s="32"/>
      <c r="X181" s="81"/>
    </row>
    <row r="182" spans="1:24" ht="20.100000000000001" customHeight="1" x14ac:dyDescent="0.15">
      <c r="A182" s="17"/>
      <c r="B182" s="17"/>
      <c r="C182" s="34"/>
      <c r="D182" s="35"/>
      <c r="E182" s="240" t="s">
        <v>56</v>
      </c>
      <c r="F182" s="241"/>
      <c r="G182" s="241"/>
      <c r="H182" s="242"/>
      <c r="I182" s="227"/>
      <c r="J182" s="290"/>
      <c r="K182" s="290"/>
      <c r="L182" s="290"/>
      <c r="M182" s="291"/>
      <c r="U182" s="83"/>
      <c r="V182" s="83"/>
      <c r="W182" s="32"/>
      <c r="X182" s="81"/>
    </row>
    <row r="183" spans="1:24" ht="20.100000000000001" customHeight="1" x14ac:dyDescent="0.15">
      <c r="A183" s="17"/>
      <c r="B183" s="17"/>
      <c r="C183" s="34"/>
      <c r="D183" s="35"/>
      <c r="E183" s="240" t="s">
        <v>57</v>
      </c>
      <c r="F183" s="241"/>
      <c r="G183" s="241"/>
      <c r="H183" s="242"/>
      <c r="I183" s="227"/>
      <c r="J183" s="290"/>
      <c r="K183" s="290"/>
      <c r="L183" s="290"/>
      <c r="M183" s="291"/>
      <c r="N183" s="85"/>
      <c r="U183" s="83"/>
      <c r="V183" s="83"/>
      <c r="W183" s="32"/>
      <c r="X183" s="81"/>
    </row>
    <row r="184" spans="1:24" ht="20.100000000000001" customHeight="1" x14ac:dyDescent="0.15">
      <c r="A184" s="17"/>
      <c r="B184" s="17"/>
      <c r="C184" s="34"/>
      <c r="D184" s="35"/>
      <c r="E184" s="325" t="s">
        <v>58</v>
      </c>
      <c r="F184" s="326"/>
      <c r="G184" s="326"/>
      <c r="H184" s="327"/>
      <c r="I184" s="233"/>
      <c r="J184" s="292"/>
      <c r="K184" s="292"/>
      <c r="L184" s="292"/>
      <c r="M184" s="293"/>
      <c r="Q184" s="85"/>
      <c r="U184" s="83"/>
      <c r="V184" s="83"/>
      <c r="W184" s="32"/>
      <c r="X184" s="81"/>
    </row>
    <row r="185" spans="1:24" ht="20.100000000000001" customHeight="1" x14ac:dyDescent="0.15">
      <c r="A185" s="17"/>
      <c r="B185" s="17"/>
      <c r="C185" s="34"/>
      <c r="D185" s="35"/>
      <c r="E185" s="83"/>
      <c r="F185" s="83"/>
      <c r="G185" s="83"/>
      <c r="H185" s="83"/>
      <c r="I185" s="82"/>
      <c r="J185" s="83"/>
      <c r="K185" s="83"/>
      <c r="L185" s="83"/>
      <c r="M185" s="83"/>
      <c r="N185" s="83"/>
      <c r="O185" s="83"/>
      <c r="P185" s="83"/>
      <c r="Q185" s="83"/>
      <c r="R185" s="83"/>
      <c r="S185" s="83"/>
      <c r="T185" s="83"/>
      <c r="U185" s="83"/>
      <c r="V185" s="83"/>
      <c r="W185" s="32"/>
      <c r="X185" s="81"/>
    </row>
    <row r="186" spans="1:24" ht="20.100000000000001" customHeight="1" x14ac:dyDescent="0.15">
      <c r="A186" s="17"/>
      <c r="B186" s="17"/>
      <c r="C186" s="34"/>
      <c r="D186" s="35">
        <v>4</v>
      </c>
      <c r="E186" s="32" t="s">
        <v>59</v>
      </c>
      <c r="F186" s="32"/>
      <c r="G186" s="32"/>
      <c r="H186" s="32"/>
      <c r="T186" s="83"/>
      <c r="U186" s="83"/>
      <c r="V186" s="83"/>
      <c r="W186" s="32"/>
      <c r="X186" s="81"/>
    </row>
    <row r="187" spans="1:24" ht="20.100000000000001" customHeight="1" x14ac:dyDescent="0.15">
      <c r="A187" s="17"/>
      <c r="B187" s="17"/>
      <c r="C187" s="34"/>
      <c r="D187" s="35"/>
      <c r="E187" s="75" t="s">
        <v>60</v>
      </c>
      <c r="F187" s="32"/>
      <c r="G187" s="32"/>
      <c r="H187" s="32"/>
      <c r="I187" s="87"/>
      <c r="T187" s="83"/>
      <c r="U187" s="83"/>
      <c r="V187" s="83"/>
      <c r="W187" s="32"/>
      <c r="X187" s="81"/>
    </row>
    <row r="188" spans="1:24" ht="20.100000000000001" customHeight="1" x14ac:dyDescent="0.15">
      <c r="A188" s="17"/>
      <c r="B188" s="17"/>
      <c r="C188" s="34"/>
      <c r="D188" s="35"/>
      <c r="E188" s="204" t="s">
        <v>61</v>
      </c>
      <c r="F188" s="205"/>
      <c r="G188" s="205"/>
      <c r="H188" s="206"/>
      <c r="I188" s="222" t="str">
        <f>IF(ISERROR(I178/I184),"", ROUND(I178/I184*100,0))</f>
        <v/>
      </c>
      <c r="J188" s="223"/>
      <c r="K188" s="223"/>
      <c r="L188" s="223"/>
      <c r="M188" s="88" t="s">
        <v>62</v>
      </c>
      <c r="N188" s="15" t="s">
        <v>187</v>
      </c>
      <c r="O188" s="84"/>
      <c r="T188" s="83"/>
      <c r="U188" s="83"/>
      <c r="V188" s="83"/>
      <c r="W188" s="32"/>
      <c r="X188" s="81"/>
    </row>
    <row r="189" spans="1:24" ht="20.100000000000001" customHeight="1" x14ac:dyDescent="0.15">
      <c r="A189" s="17"/>
      <c r="B189" s="17"/>
      <c r="C189" s="34"/>
      <c r="D189" s="35"/>
      <c r="E189" s="204" t="s">
        <v>63</v>
      </c>
      <c r="F189" s="205"/>
      <c r="G189" s="205"/>
      <c r="H189" s="206"/>
      <c r="I189" s="222" t="str">
        <f>IF(ISERROR(I181/I182),"",ROUND(I181/I182*100,0))</f>
        <v/>
      </c>
      <c r="J189" s="223"/>
      <c r="K189" s="223"/>
      <c r="L189" s="223"/>
      <c r="M189" s="88" t="s">
        <v>62</v>
      </c>
      <c r="N189" s="15" t="s">
        <v>188</v>
      </c>
      <c r="O189" s="84"/>
      <c r="T189" s="83"/>
      <c r="U189" s="83"/>
      <c r="V189" s="83"/>
      <c r="W189" s="32"/>
      <c r="X189" s="81"/>
    </row>
    <row r="190" spans="1:24" ht="20.100000000000001" customHeight="1" x14ac:dyDescent="0.15">
      <c r="A190" s="17"/>
      <c r="B190" s="17"/>
      <c r="C190" s="34"/>
      <c r="D190" s="35"/>
      <c r="E190" s="204" t="s">
        <v>64</v>
      </c>
      <c r="F190" s="205"/>
      <c r="G190" s="205"/>
      <c r="H190" s="206"/>
      <c r="I190" s="222" t="str">
        <f>IF(ISERROR(I175/I183),"",ROUND(I175/I183*100,0))</f>
        <v/>
      </c>
      <c r="J190" s="223"/>
      <c r="K190" s="223"/>
      <c r="L190" s="223"/>
      <c r="M190" s="88" t="s">
        <v>62</v>
      </c>
      <c r="N190" s="15" t="s">
        <v>189</v>
      </c>
      <c r="O190" s="84"/>
      <c r="T190" s="83"/>
      <c r="U190" s="83"/>
      <c r="V190" s="83"/>
      <c r="W190" s="32"/>
      <c r="X190" s="81"/>
    </row>
    <row r="191" spans="1:24" ht="20.100000000000001" customHeight="1" x14ac:dyDescent="0.15">
      <c r="A191" s="17"/>
      <c r="B191" s="17"/>
      <c r="C191" s="34"/>
      <c r="D191" s="35"/>
      <c r="E191" s="89"/>
      <c r="F191" s="32"/>
      <c r="G191" s="32"/>
      <c r="H191" s="32"/>
      <c r="I191" s="90"/>
      <c r="J191" s="17"/>
      <c r="K191" s="17"/>
      <c r="L191" s="17"/>
      <c r="M191" s="84"/>
      <c r="N191" s="84"/>
      <c r="O191" s="83"/>
      <c r="P191" s="83"/>
      <c r="Q191" s="83"/>
      <c r="R191" s="83"/>
      <c r="S191" s="83"/>
      <c r="T191" s="83"/>
      <c r="U191" s="83"/>
      <c r="V191" s="83"/>
      <c r="W191" s="32"/>
      <c r="X191" s="81"/>
    </row>
    <row r="192" spans="1:24" ht="20.100000000000001" customHeight="1" x14ac:dyDescent="0.15">
      <c r="A192" s="17"/>
      <c r="B192" s="17"/>
      <c r="C192" s="34"/>
      <c r="D192" s="35">
        <f>D186+1</f>
        <v>5</v>
      </c>
      <c r="E192" s="32" t="s">
        <v>159</v>
      </c>
      <c r="F192" s="32"/>
      <c r="P192" s="91"/>
      <c r="Q192" s="83"/>
      <c r="R192" s="83"/>
      <c r="S192" s="83"/>
      <c r="T192" s="83"/>
      <c r="U192" s="83"/>
      <c r="V192" s="83"/>
      <c r="W192" s="32"/>
      <c r="X192" s="81"/>
    </row>
    <row r="193" spans="1:24" ht="57" customHeight="1" x14ac:dyDescent="0.15">
      <c r="A193" s="17"/>
      <c r="B193" s="17"/>
      <c r="C193" s="34"/>
      <c r="D193" s="35"/>
      <c r="E193" s="236" t="s">
        <v>215</v>
      </c>
      <c r="F193" s="236"/>
      <c r="G193" s="236"/>
      <c r="H193" s="236"/>
      <c r="I193" s="236"/>
      <c r="J193" s="236"/>
      <c r="K193" s="236"/>
      <c r="L193" s="236"/>
      <c r="M193" s="236"/>
      <c r="N193" s="236"/>
      <c r="O193" s="236"/>
      <c r="P193" s="236"/>
      <c r="Q193" s="236"/>
      <c r="R193" s="236"/>
      <c r="S193" s="236"/>
      <c r="T193" s="236"/>
      <c r="U193" s="236"/>
      <c r="V193" s="236"/>
      <c r="W193" s="236"/>
      <c r="X193" s="81"/>
    </row>
    <row r="194" spans="1:24" ht="20.100000000000001" customHeight="1" x14ac:dyDescent="0.15">
      <c r="A194" s="17">
        <f>IF(COUNTIF(K195:K198,"○")&lt;&gt;1, 1001, 0)</f>
        <v>1001</v>
      </c>
      <c r="B194" s="186"/>
      <c r="C194" s="34"/>
      <c r="D194" s="35"/>
      <c r="E194" s="204" t="s">
        <v>160</v>
      </c>
      <c r="F194" s="205"/>
      <c r="G194" s="205"/>
      <c r="H194" s="205"/>
      <c r="I194" s="205"/>
      <c r="J194" s="206"/>
      <c r="K194" s="93" t="s">
        <v>216</v>
      </c>
      <c r="L194" s="230" t="s">
        <v>161</v>
      </c>
      <c r="M194" s="231"/>
      <c r="N194" s="231"/>
      <c r="O194" s="232"/>
      <c r="P194" s="204" t="s">
        <v>162</v>
      </c>
      <c r="Q194" s="205"/>
      <c r="R194" s="206"/>
      <c r="U194" s="60"/>
      <c r="V194" s="60"/>
      <c r="W194" s="32"/>
      <c r="X194" s="81"/>
    </row>
    <row r="195" spans="1:24" ht="20.100000000000001" customHeight="1" x14ac:dyDescent="0.15">
      <c r="A195" s="17"/>
      <c r="B195" s="17"/>
      <c r="C195" s="34"/>
      <c r="D195" s="94"/>
      <c r="E195" s="207" t="s">
        <v>217</v>
      </c>
      <c r="F195" s="208"/>
      <c r="G195" s="208"/>
      <c r="H195" s="208"/>
      <c r="I195" s="208"/>
      <c r="J195" s="209"/>
      <c r="K195" s="2"/>
      <c r="L195" s="95"/>
      <c r="M195" s="96"/>
      <c r="N195" s="96"/>
      <c r="O195" s="97"/>
      <c r="P195" s="98"/>
      <c r="Q195" s="99"/>
      <c r="R195" s="100"/>
      <c r="U195" s="38"/>
      <c r="V195" s="60"/>
      <c r="W195" s="32"/>
      <c r="X195" s="81"/>
    </row>
    <row r="196" spans="1:24" ht="20.100000000000001" customHeight="1" x14ac:dyDescent="0.15">
      <c r="A196" s="17">
        <f>IF(AND(K196="○",TRIM($L196)=""), 1001, 0)</f>
        <v>0</v>
      </c>
      <c r="B196" s="17"/>
      <c r="C196" s="34"/>
      <c r="D196" s="94"/>
      <c r="E196" s="210" t="s">
        <v>218</v>
      </c>
      <c r="F196" s="211"/>
      <c r="G196" s="211"/>
      <c r="H196" s="211"/>
      <c r="I196" s="211"/>
      <c r="J196" s="212"/>
      <c r="K196" s="3"/>
      <c r="L196" s="187"/>
      <c r="M196" s="188"/>
      <c r="N196" s="188"/>
      <c r="O196" s="189"/>
      <c r="P196" s="202"/>
      <c r="Q196" s="202"/>
      <c r="R196" s="203"/>
      <c r="U196" s="38"/>
      <c r="V196" s="38"/>
      <c r="W196" s="32"/>
      <c r="X196" s="81"/>
    </row>
    <row r="197" spans="1:24" ht="20.100000000000001" customHeight="1" x14ac:dyDescent="0.15">
      <c r="A197" s="17">
        <f>IF(AND(K197="○",TRIM($L197)=""), 1001, 0)</f>
        <v>0</v>
      </c>
      <c r="B197" s="17"/>
      <c r="C197" s="34"/>
      <c r="D197" s="94"/>
      <c r="E197" s="210" t="s">
        <v>219</v>
      </c>
      <c r="F197" s="211"/>
      <c r="G197" s="211"/>
      <c r="H197" s="211"/>
      <c r="I197" s="211"/>
      <c r="J197" s="212"/>
      <c r="K197" s="4"/>
      <c r="L197" s="187"/>
      <c r="M197" s="188"/>
      <c r="N197" s="188"/>
      <c r="O197" s="189"/>
      <c r="P197" s="190">
        <v>100</v>
      </c>
      <c r="Q197" s="191"/>
      <c r="R197" s="81" t="s">
        <v>62</v>
      </c>
      <c r="U197" s="38"/>
      <c r="V197" s="38"/>
      <c r="W197" s="32"/>
      <c r="X197" s="81"/>
    </row>
    <row r="198" spans="1:24" ht="20.100000000000001" customHeight="1" x14ac:dyDescent="0.15">
      <c r="A198" s="17">
        <f>IF(AND(K198="○",OR(TRIM(L198)="",TRIM(P198)="")), 1001, 0)</f>
        <v>0</v>
      </c>
      <c r="B198" s="17"/>
      <c r="C198" s="34"/>
      <c r="D198" s="94"/>
      <c r="E198" s="213" t="s">
        <v>220</v>
      </c>
      <c r="F198" s="214"/>
      <c r="G198" s="214"/>
      <c r="H198" s="214"/>
      <c r="I198" s="214"/>
      <c r="J198" s="215"/>
      <c r="K198" s="192"/>
      <c r="L198" s="187"/>
      <c r="M198" s="188"/>
      <c r="N198" s="188"/>
      <c r="O198" s="189"/>
      <c r="P198" s="194"/>
      <c r="Q198" s="195"/>
      <c r="R198" s="101" t="s">
        <v>62</v>
      </c>
      <c r="U198" s="38"/>
      <c r="V198" s="38"/>
      <c r="W198" s="32"/>
      <c r="X198" s="81"/>
    </row>
    <row r="199" spans="1:24" ht="20.100000000000001" customHeight="1" x14ac:dyDescent="0.15">
      <c r="A199" s="17"/>
      <c r="B199" s="17"/>
      <c r="C199" s="34"/>
      <c r="D199" s="94"/>
      <c r="E199" s="216"/>
      <c r="F199" s="217"/>
      <c r="G199" s="217"/>
      <c r="H199" s="217"/>
      <c r="I199" s="217"/>
      <c r="J199" s="218"/>
      <c r="K199" s="193"/>
      <c r="L199" s="196"/>
      <c r="M199" s="197"/>
      <c r="N199" s="197"/>
      <c r="O199" s="198"/>
      <c r="P199" s="199"/>
      <c r="Q199" s="200"/>
      <c r="R199" s="102" t="s">
        <v>62</v>
      </c>
      <c r="U199" s="38"/>
      <c r="V199" s="38"/>
      <c r="W199" s="32"/>
      <c r="X199" s="81"/>
    </row>
    <row r="200" spans="1:24" ht="20.100000000000001" customHeight="1" x14ac:dyDescent="0.15">
      <c r="A200" s="17"/>
      <c r="B200" s="17"/>
      <c r="C200" s="34"/>
      <c r="D200" s="35"/>
      <c r="E200" s="38"/>
      <c r="F200" s="32"/>
      <c r="G200" s="32"/>
      <c r="H200" s="32"/>
      <c r="I200" s="60"/>
      <c r="J200" s="52"/>
      <c r="K200" s="52"/>
      <c r="L200" s="52"/>
      <c r="M200" s="52"/>
      <c r="N200" s="38"/>
      <c r="O200" s="38"/>
      <c r="P200" s="103"/>
      <c r="Q200" s="38"/>
      <c r="R200" s="38"/>
      <c r="S200" s="104"/>
      <c r="T200" s="38"/>
      <c r="U200" s="38"/>
      <c r="V200" s="38"/>
      <c r="W200" s="32"/>
      <c r="X200" s="81"/>
    </row>
    <row r="201" spans="1:24" ht="20.100000000000001" customHeight="1" x14ac:dyDescent="0.15">
      <c r="A201" s="17"/>
      <c r="B201" s="17"/>
      <c r="C201" s="34"/>
      <c r="D201" s="35">
        <v>6</v>
      </c>
      <c r="E201" s="32" t="s">
        <v>163</v>
      </c>
      <c r="F201" s="32"/>
      <c r="G201" s="32"/>
      <c r="H201" s="32"/>
      <c r="I201" s="201"/>
      <c r="J201" s="201"/>
      <c r="K201" s="201"/>
      <c r="L201" s="201"/>
      <c r="M201" s="201"/>
      <c r="N201" s="105" t="s">
        <v>164</v>
      </c>
      <c r="O201" s="83"/>
      <c r="P201" s="106"/>
      <c r="Q201" s="83"/>
      <c r="R201" s="83"/>
      <c r="S201" s="83"/>
      <c r="T201" s="83"/>
      <c r="U201" s="83"/>
      <c r="V201" s="83"/>
      <c r="W201" s="32"/>
      <c r="X201" s="81"/>
    </row>
    <row r="202" spans="1:24" ht="20.100000000000001" customHeight="1" x14ac:dyDescent="0.15">
      <c r="A202" s="17"/>
      <c r="B202" s="17"/>
      <c r="C202" s="34"/>
      <c r="D202" s="35"/>
      <c r="E202" s="32"/>
      <c r="F202" s="32"/>
      <c r="G202" s="32"/>
      <c r="H202" s="32"/>
      <c r="I202" s="40"/>
      <c r="J202" s="37" t="s">
        <v>239</v>
      </c>
      <c r="K202" s="38"/>
      <c r="L202" s="38"/>
      <c r="M202" s="38"/>
      <c r="N202" s="38"/>
      <c r="O202" s="38"/>
      <c r="P202" s="38"/>
      <c r="Q202" s="38"/>
      <c r="R202" s="38"/>
      <c r="S202" s="38"/>
      <c r="T202" s="38"/>
      <c r="U202" s="38"/>
      <c r="V202" s="38"/>
      <c r="W202" s="38"/>
      <c r="X202" s="81"/>
    </row>
    <row r="203" spans="1:24" ht="20.100000000000001" customHeight="1" x14ac:dyDescent="0.15">
      <c r="A203" s="17"/>
      <c r="B203" s="17"/>
      <c r="C203" s="34"/>
      <c r="D203" s="35">
        <v>7</v>
      </c>
      <c r="E203" s="32" t="s">
        <v>191</v>
      </c>
      <c r="F203" s="32"/>
      <c r="G203" s="32"/>
      <c r="H203" s="32"/>
      <c r="I203" s="246"/>
      <c r="J203" s="247"/>
      <c r="K203" s="247"/>
      <c r="L203" s="247"/>
      <c r="M203" s="247"/>
      <c r="N203" s="107" t="s">
        <v>165</v>
      </c>
      <c r="O203" s="246"/>
      <c r="P203" s="262"/>
      <c r="Q203" s="262"/>
      <c r="R203" s="262"/>
      <c r="S203" s="108" t="s">
        <v>166</v>
      </c>
      <c r="T203" s="83"/>
      <c r="U203" s="83"/>
      <c r="V203" s="83"/>
      <c r="W203" s="32"/>
      <c r="X203" s="81"/>
    </row>
    <row r="204" spans="1:24" ht="20.100000000000001" customHeight="1" x14ac:dyDescent="0.15">
      <c r="A204" s="17"/>
      <c r="B204" s="17"/>
      <c r="C204" s="34"/>
      <c r="D204" s="35"/>
      <c r="E204" s="60" t="s">
        <v>190</v>
      </c>
      <c r="F204" s="32"/>
      <c r="G204" s="32"/>
      <c r="H204" s="32"/>
      <c r="I204" s="109"/>
      <c r="J204" s="37" t="str">
        <f>日付例 &amp; "　年月日を入力してください。"</f>
        <v>例)2025/4/1、R7/4/1　年月日を入力してください。</v>
      </c>
      <c r="K204" s="38"/>
      <c r="L204" s="38"/>
      <c r="M204" s="110"/>
      <c r="N204" s="111"/>
      <c r="O204" s="111"/>
      <c r="P204" s="110"/>
      <c r="Q204" s="38"/>
      <c r="R204" s="38"/>
      <c r="S204" s="38"/>
      <c r="T204" s="38"/>
      <c r="U204" s="38"/>
      <c r="V204" s="38"/>
      <c r="W204" s="32"/>
      <c r="X204" s="81"/>
    </row>
    <row r="205" spans="1:24" ht="20.100000000000001" customHeight="1" x14ac:dyDescent="0.15">
      <c r="A205" s="17"/>
      <c r="B205" s="17"/>
      <c r="C205" s="34"/>
      <c r="D205" s="35">
        <v>8</v>
      </c>
      <c r="E205" s="57" t="s">
        <v>243</v>
      </c>
      <c r="F205" s="32"/>
      <c r="G205" s="32"/>
      <c r="H205" s="32"/>
      <c r="I205" s="246"/>
      <c r="J205" s="247"/>
      <c r="K205" s="247"/>
      <c r="L205" s="247"/>
      <c r="M205" s="247"/>
      <c r="N205" s="84"/>
      <c r="O205" s="112"/>
      <c r="P205" s="91"/>
      <c r="Q205" s="83"/>
      <c r="R205" s="83"/>
      <c r="S205" s="83"/>
      <c r="T205" s="83"/>
      <c r="U205" s="83"/>
      <c r="V205" s="83"/>
      <c r="W205" s="32"/>
      <c r="X205" s="81"/>
    </row>
    <row r="206" spans="1:24" ht="20.100000000000001" customHeight="1" x14ac:dyDescent="0.15">
      <c r="A206" s="17"/>
      <c r="B206" s="17"/>
      <c r="C206" s="34"/>
      <c r="D206" s="35"/>
      <c r="E206" s="57"/>
      <c r="F206" s="32"/>
      <c r="G206" s="32"/>
      <c r="H206" s="32"/>
      <c r="I206" s="109"/>
      <c r="J206" s="37" t="str">
        <f>日付例 &amp; "　年月日を入力してください。"</f>
        <v>例)2025/4/1、R7/4/1　年月日を入力してください。</v>
      </c>
      <c r="K206" s="38"/>
      <c r="L206" s="38"/>
      <c r="M206" s="110"/>
      <c r="N206" s="38"/>
      <c r="O206" s="38"/>
      <c r="P206" s="110"/>
      <c r="Q206" s="38"/>
      <c r="R206" s="38"/>
      <c r="S206" s="38"/>
      <c r="T206" s="38"/>
      <c r="U206" s="38"/>
      <c r="V206" s="38"/>
      <c r="W206" s="32"/>
      <c r="X206" s="81"/>
    </row>
    <row r="207" spans="1:24" ht="20.100000000000001" customHeight="1" x14ac:dyDescent="0.15">
      <c r="A207" s="17"/>
      <c r="B207" s="17"/>
      <c r="C207" s="34"/>
      <c r="D207" s="35">
        <v>9</v>
      </c>
      <c r="E207" s="57" t="s">
        <v>9</v>
      </c>
      <c r="F207" s="32"/>
      <c r="G207" s="32"/>
      <c r="H207" s="32"/>
      <c r="I207" s="305"/>
      <c r="J207" s="473"/>
      <c r="K207" s="473"/>
      <c r="L207" s="473"/>
      <c r="M207" s="473"/>
      <c r="N207" s="105" t="s">
        <v>164</v>
      </c>
      <c r="O207" s="83"/>
      <c r="P207" s="91"/>
      <c r="Q207" s="83"/>
      <c r="R207" s="83"/>
      <c r="S207" s="83"/>
      <c r="T207" s="83"/>
      <c r="U207" s="83"/>
      <c r="V207" s="83"/>
      <c r="W207" s="32"/>
      <c r="X207" s="81"/>
    </row>
    <row r="208" spans="1:24" ht="30" customHeight="1" x14ac:dyDescent="0.15">
      <c r="A208" s="17"/>
      <c r="B208" s="17"/>
      <c r="C208" s="34"/>
      <c r="D208" s="35"/>
      <c r="E208" s="57"/>
      <c r="F208" s="32"/>
      <c r="G208" s="32"/>
      <c r="H208" s="32"/>
      <c r="I208" s="113"/>
      <c r="J208" s="261" t="s">
        <v>230</v>
      </c>
      <c r="K208" s="261"/>
      <c r="L208" s="261"/>
      <c r="M208" s="261"/>
      <c r="N208" s="261"/>
      <c r="O208" s="261"/>
      <c r="P208" s="261"/>
      <c r="Q208" s="261"/>
      <c r="R208" s="261"/>
      <c r="S208" s="261"/>
      <c r="T208" s="261"/>
      <c r="U208" s="261"/>
      <c r="V208" s="261"/>
      <c r="W208" s="261"/>
      <c r="X208" s="81"/>
    </row>
    <row r="209" spans="1:25" ht="20.100000000000001" customHeight="1" x14ac:dyDescent="0.15">
      <c r="A209" s="17"/>
      <c r="B209" s="17"/>
      <c r="C209" s="34"/>
      <c r="D209" s="35">
        <v>10</v>
      </c>
      <c r="E209" s="32" t="s">
        <v>167</v>
      </c>
      <c r="F209" s="32"/>
      <c r="G209" s="32"/>
      <c r="H209" s="32"/>
      <c r="I209" s="114"/>
      <c r="J209" s="38"/>
      <c r="K209" s="38"/>
      <c r="L209" s="38"/>
      <c r="M209" s="38"/>
      <c r="N209" s="38"/>
      <c r="O209" s="38"/>
      <c r="P209" s="38"/>
      <c r="Q209" s="38"/>
      <c r="R209" s="38"/>
      <c r="S209" s="38"/>
      <c r="T209" s="38"/>
      <c r="U209" s="38"/>
      <c r="V209" s="38"/>
      <c r="W209" s="32"/>
      <c r="X209" s="81"/>
    </row>
    <row r="210" spans="1:25" ht="20.100000000000001" customHeight="1" x14ac:dyDescent="0.15">
      <c r="A210" s="17"/>
      <c r="B210" s="17"/>
      <c r="C210" s="34"/>
      <c r="E210" s="237" t="s">
        <v>192</v>
      </c>
      <c r="F210" s="238"/>
      <c r="G210" s="238"/>
      <c r="H210" s="239"/>
      <c r="I210" s="224"/>
      <c r="J210" s="225"/>
      <c r="K210" s="225"/>
      <c r="L210" s="225"/>
      <c r="M210" s="226"/>
      <c r="W210" s="32"/>
      <c r="X210" s="81"/>
    </row>
    <row r="211" spans="1:25" ht="20.100000000000001" customHeight="1" x14ac:dyDescent="0.15">
      <c r="A211" s="17"/>
      <c r="B211" s="17"/>
      <c r="C211" s="34"/>
      <c r="D211" s="35"/>
      <c r="E211" s="240" t="s">
        <v>193</v>
      </c>
      <c r="F211" s="241"/>
      <c r="G211" s="241"/>
      <c r="H211" s="242"/>
      <c r="I211" s="227"/>
      <c r="J211" s="228"/>
      <c r="K211" s="228"/>
      <c r="L211" s="228"/>
      <c r="M211" s="229"/>
      <c r="W211" s="32"/>
      <c r="X211" s="81"/>
    </row>
    <row r="212" spans="1:25" ht="20.100000000000001" customHeight="1" x14ac:dyDescent="0.15">
      <c r="A212" s="17"/>
      <c r="B212" s="17"/>
      <c r="C212" s="34"/>
      <c r="D212" s="35"/>
      <c r="E212" s="243" t="s">
        <v>194</v>
      </c>
      <c r="F212" s="244"/>
      <c r="G212" s="244"/>
      <c r="H212" s="245"/>
      <c r="I212" s="227"/>
      <c r="J212" s="228"/>
      <c r="K212" s="228"/>
      <c r="L212" s="228"/>
      <c r="M212" s="229"/>
      <c r="W212" s="32"/>
      <c r="X212" s="81"/>
    </row>
    <row r="213" spans="1:25" ht="20.100000000000001" customHeight="1" x14ac:dyDescent="0.15">
      <c r="A213" s="17"/>
      <c r="B213" s="17"/>
      <c r="C213" s="34"/>
      <c r="D213" s="35"/>
      <c r="E213" s="240" t="s">
        <v>195</v>
      </c>
      <c r="F213" s="241"/>
      <c r="G213" s="241"/>
      <c r="H213" s="242"/>
      <c r="I213" s="437">
        <f>I210+I211+I212</f>
        <v>0</v>
      </c>
      <c r="J213" s="438"/>
      <c r="K213" s="438"/>
      <c r="L213" s="438"/>
      <c r="M213" s="439"/>
      <c r="O213" s="115"/>
      <c r="W213" s="32"/>
      <c r="X213" s="81"/>
    </row>
    <row r="214" spans="1:25" ht="20.100000000000001" customHeight="1" x14ac:dyDescent="0.15">
      <c r="A214" s="17"/>
      <c r="B214" s="17"/>
      <c r="C214" s="34"/>
      <c r="D214" s="35"/>
      <c r="E214" s="272" t="s">
        <v>196</v>
      </c>
      <c r="F214" s="273"/>
      <c r="G214" s="273"/>
      <c r="H214" s="274"/>
      <c r="I214" s="233"/>
      <c r="J214" s="234"/>
      <c r="K214" s="234"/>
      <c r="L214" s="234"/>
      <c r="M214" s="235"/>
      <c r="Q214" s="115"/>
      <c r="W214" s="32"/>
      <c r="X214" s="81"/>
    </row>
    <row r="215" spans="1:25" ht="20.100000000000001" customHeight="1" x14ac:dyDescent="0.15">
      <c r="A215" s="17"/>
      <c r="B215" s="17"/>
      <c r="C215" s="34"/>
      <c r="D215" s="35"/>
      <c r="E215" s="116" t="s">
        <v>229</v>
      </c>
      <c r="F215" s="117"/>
      <c r="G215" s="84"/>
      <c r="H215" s="84"/>
      <c r="I215" s="118"/>
      <c r="J215" s="84"/>
      <c r="K215" s="84"/>
      <c r="W215" s="32"/>
      <c r="X215" s="81"/>
    </row>
    <row r="216" spans="1:25" ht="20.100000000000001" customHeight="1" x14ac:dyDescent="0.15">
      <c r="A216" s="17"/>
      <c r="B216" s="17"/>
      <c r="C216" s="34"/>
      <c r="D216" s="35">
        <v>11</v>
      </c>
      <c r="E216" s="32" t="s">
        <v>223</v>
      </c>
      <c r="F216" s="32"/>
      <c r="G216" s="32"/>
      <c r="H216" s="32"/>
      <c r="I216" s="114"/>
      <c r="J216" s="38"/>
      <c r="K216" s="38"/>
      <c r="L216" s="38"/>
      <c r="M216" s="38"/>
      <c r="N216" s="38"/>
      <c r="O216" s="38"/>
      <c r="P216" s="38"/>
      <c r="Q216" s="38"/>
      <c r="R216" s="38"/>
      <c r="S216" s="38"/>
      <c r="T216" s="38"/>
      <c r="U216" s="38"/>
      <c r="V216" s="38"/>
      <c r="W216" s="32"/>
      <c r="X216" s="81"/>
    </row>
    <row r="217" spans="1:25" ht="20.100000000000001" customHeight="1" x14ac:dyDescent="0.15">
      <c r="A217" s="74"/>
      <c r="B217" s="17"/>
      <c r="C217" s="28"/>
      <c r="D217" s="119"/>
      <c r="E217" s="219" t="s">
        <v>65</v>
      </c>
      <c r="F217" s="220"/>
      <c r="G217" s="220"/>
      <c r="H217" s="221"/>
      <c r="I217" s="230" t="s">
        <v>66</v>
      </c>
      <c r="J217" s="231"/>
      <c r="K217" s="231"/>
      <c r="L217" s="232"/>
      <c r="M217" s="248" t="str">
        <f>"認証日　"&amp;日付例_s</f>
        <v>認証日　例)2025/4/1</v>
      </c>
      <c r="N217" s="249"/>
      <c r="O217" s="249"/>
      <c r="P217" s="470" t="str">
        <f>"初回認証日　"&amp;日付例_s</f>
        <v>初回認証日　例)2025/4/1</v>
      </c>
      <c r="Q217" s="471"/>
      <c r="R217" s="471"/>
      <c r="S217" s="472"/>
      <c r="T217" s="470" t="str">
        <f>"有効期限日　"&amp;日付例_s</f>
        <v>有効期限日　例)2025/4/1</v>
      </c>
      <c r="U217" s="471"/>
      <c r="V217" s="471"/>
      <c r="W217" s="472"/>
      <c r="X217" s="81"/>
    </row>
    <row r="218" spans="1:25" ht="20.100000000000001" customHeight="1" x14ac:dyDescent="0.15">
      <c r="A218" s="74"/>
      <c r="B218" s="17"/>
      <c r="C218" s="28"/>
      <c r="D218" s="120"/>
      <c r="E218" s="461" t="s">
        <v>67</v>
      </c>
      <c r="F218" s="462"/>
      <c r="G218" s="462"/>
      <c r="H218" s="463"/>
      <c r="I218" s="455"/>
      <c r="J218" s="456"/>
      <c r="K218" s="456"/>
      <c r="L218" s="457"/>
      <c r="M218" s="250"/>
      <c r="N218" s="251"/>
      <c r="O218" s="252"/>
      <c r="P218" s="250"/>
      <c r="Q218" s="251"/>
      <c r="R218" s="251"/>
      <c r="S218" s="252"/>
      <c r="T218" s="250"/>
      <c r="U218" s="251"/>
      <c r="V218" s="251"/>
      <c r="W218" s="252"/>
      <c r="X218" s="81"/>
    </row>
    <row r="219" spans="1:25" ht="20.100000000000001" customHeight="1" x14ac:dyDescent="0.15">
      <c r="A219" s="74"/>
      <c r="B219" s="17"/>
      <c r="C219" s="34"/>
      <c r="D219" s="120"/>
      <c r="E219" s="464" t="s">
        <v>68</v>
      </c>
      <c r="F219" s="465"/>
      <c r="G219" s="465"/>
      <c r="H219" s="466"/>
      <c r="I219" s="458"/>
      <c r="J219" s="459"/>
      <c r="K219" s="459"/>
      <c r="L219" s="460"/>
      <c r="M219" s="263"/>
      <c r="N219" s="264"/>
      <c r="O219" s="265"/>
      <c r="P219" s="263"/>
      <c r="Q219" s="264"/>
      <c r="R219" s="264"/>
      <c r="S219" s="265"/>
      <c r="T219" s="263"/>
      <c r="U219" s="264"/>
      <c r="V219" s="264"/>
      <c r="W219" s="265"/>
      <c r="X219" s="81"/>
    </row>
    <row r="220" spans="1:25" ht="20.100000000000001" customHeight="1" x14ac:dyDescent="0.15">
      <c r="A220" s="74"/>
      <c r="B220" s="17"/>
      <c r="C220" s="34"/>
      <c r="D220" s="120"/>
      <c r="E220" s="372" t="s">
        <v>158</v>
      </c>
      <c r="F220" s="373"/>
      <c r="G220" s="373"/>
      <c r="H220" s="374"/>
      <c r="I220" s="440"/>
      <c r="J220" s="441"/>
      <c r="K220" s="441"/>
      <c r="L220" s="442"/>
      <c r="M220" s="266"/>
      <c r="N220" s="267"/>
      <c r="O220" s="268"/>
      <c r="P220" s="266"/>
      <c r="Q220" s="267"/>
      <c r="R220" s="267"/>
      <c r="S220" s="268"/>
      <c r="T220" s="266"/>
      <c r="U220" s="267"/>
      <c r="V220" s="267"/>
      <c r="W220" s="268"/>
      <c r="X220" s="81"/>
    </row>
    <row r="221" spans="1:25" ht="20.100000000000001" customHeight="1" x14ac:dyDescent="0.15">
      <c r="A221" s="74"/>
      <c r="B221" s="17"/>
      <c r="C221" s="34"/>
      <c r="D221" s="121"/>
      <c r="E221" s="122"/>
      <c r="F221" s="122"/>
      <c r="G221" s="122"/>
      <c r="H221" s="123"/>
      <c r="I221" s="124"/>
      <c r="J221" s="122"/>
      <c r="K221" s="122"/>
      <c r="L221" s="122"/>
      <c r="M221" s="125"/>
      <c r="N221" s="125"/>
      <c r="O221" s="122"/>
      <c r="P221" s="125"/>
      <c r="Q221" s="122"/>
      <c r="R221" s="122"/>
      <c r="S221" s="126"/>
      <c r="T221" s="122"/>
      <c r="U221" s="122"/>
      <c r="V221" s="122"/>
      <c r="W221" s="122"/>
      <c r="X221" s="127"/>
    </row>
    <row r="222" spans="1:25" ht="15.75" customHeight="1" x14ac:dyDescent="0.15">
      <c r="A222" s="74"/>
      <c r="B222" s="17"/>
      <c r="C222" s="48"/>
      <c r="D222" s="49"/>
      <c r="E222" s="49"/>
      <c r="F222" s="49"/>
      <c r="G222" s="49"/>
      <c r="H222" s="49"/>
      <c r="I222" s="128"/>
      <c r="J222" s="50"/>
      <c r="K222" s="50"/>
      <c r="L222" s="50"/>
      <c r="M222" s="50"/>
      <c r="N222" s="129"/>
      <c r="O222" s="50"/>
      <c r="P222" s="50"/>
      <c r="Q222" s="50"/>
      <c r="R222" s="50"/>
      <c r="S222" s="50"/>
      <c r="T222" s="50"/>
      <c r="U222" s="50"/>
      <c r="V222" s="50"/>
      <c r="W222" s="50"/>
      <c r="X222" s="69"/>
      <c r="Y222" s="32"/>
    </row>
    <row r="223" spans="1:25" ht="15.75" customHeight="1" x14ac:dyDescent="0.15">
      <c r="A223" s="74"/>
      <c r="B223" s="17"/>
      <c r="C223" s="32"/>
      <c r="D223" s="32"/>
      <c r="E223" s="32"/>
      <c r="F223" s="32"/>
      <c r="G223" s="32"/>
      <c r="H223" s="32"/>
      <c r="I223" s="32"/>
      <c r="J223" s="38"/>
      <c r="K223" s="38"/>
      <c r="L223" s="38"/>
      <c r="M223" s="38"/>
      <c r="N223" s="38"/>
      <c r="O223" s="38"/>
      <c r="P223" s="38"/>
      <c r="Q223" s="38"/>
      <c r="R223" s="38"/>
      <c r="S223" s="38"/>
      <c r="T223" s="38"/>
      <c r="U223" s="38"/>
      <c r="V223" s="38"/>
      <c r="W223" s="38"/>
      <c r="X223" s="38"/>
      <c r="Y223" s="32"/>
    </row>
    <row r="224" spans="1:25" ht="13.5" x14ac:dyDescent="0.15">
      <c r="A224" s="74"/>
      <c r="B224" s="17"/>
      <c r="C224" s="32"/>
      <c r="D224" s="32"/>
      <c r="E224" s="32"/>
      <c r="F224" s="32"/>
      <c r="G224" s="32"/>
      <c r="H224" s="32"/>
      <c r="I224" s="32"/>
      <c r="J224" s="38"/>
      <c r="K224" s="38"/>
      <c r="L224" s="38"/>
      <c r="M224" s="38"/>
      <c r="N224" s="38"/>
      <c r="O224" s="38"/>
      <c r="P224" s="38"/>
      <c r="Q224" s="38"/>
      <c r="R224" s="38"/>
      <c r="S224" s="38"/>
      <c r="T224" s="38"/>
      <c r="U224" s="38"/>
      <c r="V224" s="38"/>
      <c r="W224" s="38"/>
      <c r="X224" s="38"/>
      <c r="Y224" s="32"/>
    </row>
    <row r="225" spans="1:24" ht="20.100000000000001" customHeight="1" x14ac:dyDescent="0.15">
      <c r="A225" s="17"/>
      <c r="B225" s="17"/>
      <c r="C225" s="284" t="s">
        <v>224</v>
      </c>
      <c r="D225" s="285"/>
      <c r="E225" s="285"/>
      <c r="F225" s="285"/>
      <c r="G225" s="285"/>
      <c r="H225" s="286"/>
    </row>
    <row r="226" spans="1:24" ht="15.75" customHeight="1" x14ac:dyDescent="0.15">
      <c r="A226" s="17"/>
      <c r="B226" s="17"/>
      <c r="C226" s="28"/>
      <c r="D226" s="29"/>
      <c r="E226" s="29"/>
      <c r="F226" s="29"/>
      <c r="G226" s="29"/>
      <c r="H226" s="29"/>
      <c r="I226" s="30"/>
      <c r="J226" s="30"/>
      <c r="K226" s="30"/>
      <c r="L226" s="30"/>
      <c r="M226" s="30"/>
      <c r="N226" s="30"/>
      <c r="O226" s="30"/>
      <c r="P226" s="30"/>
      <c r="Q226" s="30"/>
      <c r="R226" s="30"/>
      <c r="S226" s="30"/>
      <c r="T226" s="30"/>
      <c r="U226" s="30"/>
      <c r="V226" s="30"/>
      <c r="W226" s="130"/>
      <c r="X226" s="80"/>
    </row>
    <row r="227" spans="1:24" ht="20.100000000000001" customHeight="1" x14ac:dyDescent="0.15">
      <c r="A227" s="17"/>
      <c r="B227" s="17"/>
      <c r="C227" s="28"/>
      <c r="D227" s="75" t="s">
        <v>197</v>
      </c>
      <c r="E227" s="29"/>
      <c r="F227" s="29"/>
      <c r="G227" s="29"/>
      <c r="H227" s="29"/>
      <c r="I227" s="32"/>
      <c r="J227" s="32"/>
      <c r="K227" s="32"/>
      <c r="L227" s="32"/>
      <c r="M227" s="32"/>
      <c r="N227" s="32"/>
      <c r="O227" s="32"/>
      <c r="P227" s="32"/>
      <c r="Q227" s="32"/>
      <c r="R227" s="32"/>
      <c r="S227" s="32"/>
      <c r="T227" s="32"/>
      <c r="U227" s="32"/>
      <c r="V227" s="32"/>
      <c r="X227" s="81"/>
    </row>
    <row r="228" spans="1:24" ht="20.100000000000001" customHeight="1" x14ac:dyDescent="0.15">
      <c r="A228" s="17"/>
      <c r="B228" s="17"/>
      <c r="C228" s="34"/>
      <c r="D228" s="35">
        <v>1</v>
      </c>
      <c r="E228" s="15" t="s">
        <v>31</v>
      </c>
      <c r="I228" s="246"/>
      <c r="J228" s="247"/>
      <c r="K228" s="247"/>
      <c r="L228" s="247"/>
      <c r="M228" s="247"/>
      <c r="N228" s="131" t="s">
        <v>17</v>
      </c>
      <c r="O228" s="246"/>
      <c r="P228" s="247"/>
      <c r="Q228" s="247"/>
      <c r="R228" s="32" t="s">
        <v>18</v>
      </c>
      <c r="S228" s="32"/>
      <c r="T228" s="32"/>
      <c r="U228" s="32"/>
      <c r="X228" s="81"/>
    </row>
    <row r="229" spans="1:24" ht="20.100000000000001" customHeight="1" x14ac:dyDescent="0.15">
      <c r="A229" s="17"/>
      <c r="B229" s="17"/>
      <c r="C229" s="34"/>
      <c r="D229" s="35"/>
      <c r="E229" s="32"/>
      <c r="F229" s="32"/>
      <c r="G229" s="32"/>
      <c r="H229" s="32"/>
      <c r="I229" s="109"/>
      <c r="J229" s="37" t="str">
        <f>日付例 &amp; "　年月日を入力してください。"</f>
        <v>例)2025/4/1、R7/4/1　年月日を入力してください。</v>
      </c>
      <c r="K229" s="38"/>
      <c r="L229" s="38"/>
      <c r="M229" s="38"/>
      <c r="N229" s="111"/>
      <c r="O229" s="111"/>
      <c r="P229" s="38"/>
      <c r="Q229" s="38"/>
      <c r="R229" s="38"/>
      <c r="S229" s="38"/>
      <c r="T229" s="38"/>
      <c r="U229" s="38"/>
      <c r="X229" s="81"/>
    </row>
    <row r="230" spans="1:24" ht="20.100000000000001" customHeight="1" x14ac:dyDescent="0.15">
      <c r="A230" s="17"/>
      <c r="B230" s="17"/>
      <c r="C230" s="34"/>
      <c r="D230" s="35">
        <v>2</v>
      </c>
      <c r="E230" s="15" t="s">
        <v>32</v>
      </c>
      <c r="I230" s="246"/>
      <c r="J230" s="247"/>
      <c r="K230" s="247"/>
      <c r="L230" s="247"/>
      <c r="M230" s="247"/>
      <c r="N230" s="131" t="s">
        <v>17</v>
      </c>
      <c r="O230" s="246"/>
      <c r="P230" s="247"/>
      <c r="Q230" s="247"/>
      <c r="R230" s="32" t="s">
        <v>18</v>
      </c>
      <c r="S230" s="32"/>
      <c r="T230" s="32"/>
      <c r="U230" s="32"/>
      <c r="X230" s="81"/>
    </row>
    <row r="231" spans="1:24" ht="20.100000000000001" customHeight="1" x14ac:dyDescent="0.15">
      <c r="A231" s="17"/>
      <c r="B231" s="17"/>
      <c r="C231" s="34"/>
      <c r="D231" s="35"/>
      <c r="E231" s="32"/>
      <c r="F231" s="32"/>
      <c r="G231" s="32"/>
      <c r="H231" s="32"/>
      <c r="I231" s="109"/>
      <c r="J231" s="37" t="str">
        <f>日付例 &amp; "　年月日を入力してください。"</f>
        <v>例)2025/4/1、R7/4/1　年月日を入力してください。</v>
      </c>
      <c r="K231" s="38"/>
      <c r="L231" s="38"/>
      <c r="M231" s="38"/>
      <c r="N231" s="111"/>
      <c r="O231" s="111"/>
      <c r="P231" s="38"/>
      <c r="Q231" s="38"/>
      <c r="R231" s="38"/>
      <c r="S231" s="38"/>
      <c r="T231" s="38"/>
      <c r="U231" s="38"/>
      <c r="X231" s="81"/>
    </row>
    <row r="232" spans="1:24" ht="20.100000000000001" customHeight="1" x14ac:dyDescent="0.15">
      <c r="A232" s="17"/>
      <c r="B232" s="17"/>
      <c r="C232" s="39"/>
      <c r="D232" s="132"/>
      <c r="E232" s="132"/>
      <c r="F232" s="132"/>
      <c r="G232" s="132"/>
      <c r="H232" s="132"/>
      <c r="I232" s="132"/>
      <c r="J232" s="132"/>
      <c r="K232" s="132"/>
      <c r="L232" s="132"/>
      <c r="M232" s="132"/>
      <c r="N232" s="132"/>
      <c r="O232" s="132"/>
      <c r="P232" s="132"/>
      <c r="Q232" s="132"/>
      <c r="R232" s="132"/>
      <c r="S232" s="133"/>
      <c r="T232" s="133"/>
      <c r="U232" s="133"/>
      <c r="V232" s="32"/>
      <c r="X232" s="81"/>
    </row>
    <row r="233" spans="1:24" ht="20.100000000000001" customHeight="1" x14ac:dyDescent="0.15">
      <c r="A233" s="17"/>
      <c r="B233" s="17"/>
      <c r="C233" s="34"/>
      <c r="D233" s="204" t="s">
        <v>14</v>
      </c>
      <c r="E233" s="205"/>
      <c r="F233" s="205"/>
      <c r="G233" s="205"/>
      <c r="H233" s="205"/>
      <c r="I233" s="205"/>
      <c r="J233" s="206"/>
      <c r="K233" s="255" t="s">
        <v>15</v>
      </c>
      <c r="L233" s="256"/>
      <c r="M233" s="256"/>
      <c r="N233" s="257"/>
      <c r="O233" s="452" t="s">
        <v>16</v>
      </c>
      <c r="P233" s="453"/>
      <c r="Q233" s="453"/>
      <c r="R233" s="454"/>
      <c r="S233" s="452" t="s">
        <v>228</v>
      </c>
      <c r="T233" s="453"/>
      <c r="U233" s="453"/>
      <c r="V233" s="453"/>
      <c r="W233" s="469"/>
      <c r="X233" s="81"/>
    </row>
    <row r="234" spans="1:24" ht="20.100000000000001" customHeight="1" x14ac:dyDescent="0.15">
      <c r="A234" s="17"/>
      <c r="B234" s="17"/>
      <c r="C234" s="134"/>
      <c r="D234" s="307" t="s">
        <v>13</v>
      </c>
      <c r="E234" s="308"/>
      <c r="F234" s="308"/>
      <c r="G234" s="308"/>
      <c r="H234" s="308"/>
      <c r="I234" s="308"/>
      <c r="J234" s="309"/>
      <c r="K234" s="224"/>
      <c r="L234" s="297"/>
      <c r="M234" s="297"/>
      <c r="N234" s="371"/>
      <c r="O234" s="358"/>
      <c r="P234" s="359"/>
      <c r="Q234" s="359"/>
      <c r="R234" s="360"/>
      <c r="S234" s="358"/>
      <c r="T234" s="297"/>
      <c r="U234" s="297"/>
      <c r="V234" s="297"/>
      <c r="W234" s="298"/>
      <c r="X234" s="81"/>
    </row>
    <row r="235" spans="1:24" ht="20.100000000000001" customHeight="1" x14ac:dyDescent="0.15">
      <c r="A235" s="17"/>
      <c r="B235" s="17"/>
      <c r="C235" s="134"/>
      <c r="D235" s="269" t="s">
        <v>41</v>
      </c>
      <c r="E235" s="270"/>
      <c r="F235" s="270"/>
      <c r="G235" s="270"/>
      <c r="H235" s="270"/>
      <c r="I235" s="270"/>
      <c r="J235" s="271"/>
      <c r="K235" s="227"/>
      <c r="L235" s="290"/>
      <c r="M235" s="290"/>
      <c r="N235" s="370"/>
      <c r="O235" s="361"/>
      <c r="P235" s="362"/>
      <c r="Q235" s="363"/>
      <c r="R235" s="364"/>
      <c r="S235" s="361"/>
      <c r="T235" s="290"/>
      <c r="U235" s="290"/>
      <c r="V235" s="290"/>
      <c r="W235" s="291"/>
      <c r="X235" s="81"/>
    </row>
    <row r="236" spans="1:24" ht="20.100000000000001" customHeight="1" x14ac:dyDescent="0.15">
      <c r="A236" s="17"/>
      <c r="B236" s="17"/>
      <c r="C236" s="134"/>
      <c r="D236" s="269" t="s">
        <v>42</v>
      </c>
      <c r="E236" s="270"/>
      <c r="F236" s="270"/>
      <c r="G236" s="270"/>
      <c r="H236" s="270"/>
      <c r="I236" s="270"/>
      <c r="J236" s="271"/>
      <c r="K236" s="227"/>
      <c r="L236" s="290"/>
      <c r="M236" s="290"/>
      <c r="N236" s="370"/>
      <c r="O236" s="361"/>
      <c r="P236" s="362"/>
      <c r="Q236" s="362"/>
      <c r="R236" s="364"/>
      <c r="S236" s="361"/>
      <c r="T236" s="290"/>
      <c r="U236" s="290"/>
      <c r="V236" s="290"/>
      <c r="W236" s="291"/>
      <c r="X236" s="81"/>
    </row>
    <row r="237" spans="1:24" ht="20.100000000000001" customHeight="1" x14ac:dyDescent="0.15">
      <c r="A237" s="17"/>
      <c r="B237" s="17"/>
      <c r="C237" s="134"/>
      <c r="D237" s="269" t="s">
        <v>43</v>
      </c>
      <c r="E237" s="270"/>
      <c r="F237" s="270"/>
      <c r="G237" s="270"/>
      <c r="H237" s="270"/>
      <c r="I237" s="270"/>
      <c r="J237" s="271"/>
      <c r="K237" s="227"/>
      <c r="L237" s="290"/>
      <c r="M237" s="290"/>
      <c r="N237" s="370"/>
      <c r="O237" s="361"/>
      <c r="P237" s="362"/>
      <c r="Q237" s="362"/>
      <c r="R237" s="364"/>
      <c r="S237" s="361"/>
      <c r="T237" s="290"/>
      <c r="U237" s="290"/>
      <c r="V237" s="290"/>
      <c r="W237" s="291"/>
      <c r="X237" s="81"/>
    </row>
    <row r="238" spans="1:24" ht="20.100000000000001" customHeight="1" x14ac:dyDescent="0.15">
      <c r="A238" s="17"/>
      <c r="B238" s="17"/>
      <c r="C238" s="134"/>
      <c r="D238" s="269" t="s">
        <v>44</v>
      </c>
      <c r="E238" s="270"/>
      <c r="F238" s="270"/>
      <c r="G238" s="270"/>
      <c r="H238" s="270"/>
      <c r="I238" s="270"/>
      <c r="J238" s="271"/>
      <c r="K238" s="227"/>
      <c r="L238" s="290"/>
      <c r="M238" s="290"/>
      <c r="N238" s="370"/>
      <c r="O238" s="361"/>
      <c r="P238" s="362"/>
      <c r="Q238" s="363"/>
      <c r="R238" s="364"/>
      <c r="S238" s="361"/>
      <c r="T238" s="290"/>
      <c r="U238" s="290"/>
      <c r="V238" s="290"/>
      <c r="W238" s="291"/>
      <c r="X238" s="81"/>
    </row>
    <row r="239" spans="1:24" ht="20.100000000000001" customHeight="1" thickBot="1" x14ac:dyDescent="0.2">
      <c r="A239" s="17"/>
      <c r="B239" s="17"/>
      <c r="C239" s="134"/>
      <c r="D239" s="375" t="s">
        <v>45</v>
      </c>
      <c r="E239" s="376"/>
      <c r="F239" s="376"/>
      <c r="G239" s="376"/>
      <c r="H239" s="376"/>
      <c r="I239" s="376"/>
      <c r="J239" s="377"/>
      <c r="K239" s="299"/>
      <c r="L239" s="300"/>
      <c r="M239" s="300"/>
      <c r="N239" s="357"/>
      <c r="O239" s="356"/>
      <c r="P239" s="365"/>
      <c r="Q239" s="365"/>
      <c r="R239" s="366"/>
      <c r="S239" s="356"/>
      <c r="T239" s="300"/>
      <c r="U239" s="300"/>
      <c r="V239" s="300"/>
      <c r="W239" s="301"/>
      <c r="X239" s="81"/>
    </row>
    <row r="240" spans="1:24" ht="20.100000000000001" customHeight="1" thickTop="1" x14ac:dyDescent="0.15">
      <c r="A240" s="17"/>
      <c r="B240" s="17"/>
      <c r="C240" s="34"/>
      <c r="D240" s="443" t="s">
        <v>244</v>
      </c>
      <c r="E240" s="444"/>
      <c r="F240" s="444"/>
      <c r="G240" s="444"/>
      <c r="H240" s="444"/>
      <c r="I240" s="444"/>
      <c r="J240" s="445"/>
      <c r="K240" s="302">
        <f>SUM(H234:K239)</f>
        <v>0</v>
      </c>
      <c r="L240" s="368"/>
      <c r="M240" s="368"/>
      <c r="N240" s="446"/>
      <c r="O240" s="367">
        <f>SUM(L234:O239)</f>
        <v>0</v>
      </c>
      <c r="P240" s="368"/>
      <c r="Q240" s="368"/>
      <c r="R240" s="446"/>
      <c r="S240" s="367">
        <f>SUM(Q234:S239)</f>
        <v>0</v>
      </c>
      <c r="T240" s="368"/>
      <c r="U240" s="368"/>
      <c r="V240" s="368"/>
      <c r="W240" s="369"/>
      <c r="X240" s="81"/>
    </row>
    <row r="241" spans="1:25" ht="20.100000000000001" customHeight="1" x14ac:dyDescent="0.15">
      <c r="A241" s="17"/>
      <c r="B241" s="17"/>
      <c r="C241" s="34"/>
      <c r="D241" s="135"/>
      <c r="E241" s="136"/>
      <c r="F241" s="136"/>
      <c r="G241" s="136"/>
      <c r="H241" s="136"/>
      <c r="I241" s="136"/>
      <c r="J241" s="136"/>
      <c r="K241" s="137"/>
      <c r="L241" s="136"/>
      <c r="M241" s="136"/>
      <c r="N241" s="136"/>
      <c r="O241" s="137"/>
      <c r="P241" s="136"/>
      <c r="Q241" s="136"/>
      <c r="R241" s="136"/>
      <c r="S241" s="137"/>
      <c r="T241" s="136"/>
      <c r="U241" s="136"/>
      <c r="V241" s="30"/>
      <c r="W241" s="130"/>
      <c r="X241" s="81"/>
    </row>
    <row r="242" spans="1:25" ht="15.75" customHeight="1" x14ac:dyDescent="0.15">
      <c r="A242" s="17"/>
      <c r="B242" s="17"/>
      <c r="C242" s="48"/>
      <c r="D242" s="49"/>
      <c r="E242" s="49"/>
      <c r="F242" s="49"/>
      <c r="G242" s="49"/>
      <c r="H242" s="49"/>
      <c r="I242" s="49"/>
      <c r="J242" s="50"/>
      <c r="K242" s="50"/>
      <c r="L242" s="50"/>
      <c r="M242" s="50"/>
      <c r="N242" s="50"/>
      <c r="O242" s="50"/>
      <c r="P242" s="50"/>
      <c r="Q242" s="50"/>
      <c r="R242" s="50"/>
      <c r="S242" s="50"/>
      <c r="T242" s="50"/>
      <c r="U242" s="50"/>
      <c r="V242" s="49"/>
      <c r="W242" s="77"/>
      <c r="X242" s="102"/>
    </row>
    <row r="243" spans="1:25" ht="15.75" customHeight="1" x14ac:dyDescent="0.15">
      <c r="A243" s="17"/>
      <c r="B243" s="17"/>
      <c r="C243" s="32"/>
      <c r="D243" s="32"/>
      <c r="E243" s="32"/>
      <c r="F243" s="32"/>
      <c r="G243" s="32"/>
      <c r="H243" s="32"/>
      <c r="I243" s="32"/>
      <c r="J243" s="38"/>
      <c r="K243" s="38"/>
      <c r="L243" s="38"/>
      <c r="M243" s="38"/>
      <c r="N243" s="38"/>
      <c r="O243" s="38"/>
      <c r="P243" s="38"/>
      <c r="Q243" s="38"/>
      <c r="R243" s="38"/>
      <c r="S243" s="38"/>
      <c r="T243" s="38"/>
      <c r="U243" s="38"/>
      <c r="V243" s="32"/>
    </row>
    <row r="244" spans="1:25" ht="15.75" customHeight="1" x14ac:dyDescent="0.15">
      <c r="A244" s="17"/>
      <c r="B244" s="17"/>
      <c r="C244" s="32"/>
      <c r="D244" s="32"/>
      <c r="E244" s="32"/>
      <c r="F244" s="32"/>
      <c r="G244" s="32"/>
      <c r="H244" s="32"/>
      <c r="I244" s="38"/>
      <c r="J244" s="32"/>
      <c r="K244" s="32"/>
      <c r="L244" s="32"/>
      <c r="M244" s="32"/>
      <c r="N244" s="32"/>
      <c r="O244" s="32"/>
      <c r="P244" s="32"/>
      <c r="Q244" s="32"/>
      <c r="R244" s="32"/>
      <c r="S244" s="32"/>
      <c r="T244" s="32"/>
      <c r="U244" s="32"/>
      <c r="V244" s="32"/>
    </row>
    <row r="245" spans="1:25" ht="20.100000000000001" customHeight="1" x14ac:dyDescent="0.15">
      <c r="A245" s="17"/>
      <c r="B245" s="17"/>
      <c r="C245" s="284" t="s">
        <v>225</v>
      </c>
      <c r="D245" s="285"/>
      <c r="E245" s="285"/>
      <c r="F245" s="285"/>
      <c r="G245" s="285"/>
      <c r="H245" s="286"/>
    </row>
    <row r="246" spans="1:25" ht="20.100000000000001" customHeight="1" x14ac:dyDescent="0.15">
      <c r="A246" s="17"/>
      <c r="B246" s="17"/>
      <c r="C246" s="28"/>
      <c r="D246" s="29"/>
      <c r="E246" s="29"/>
      <c r="F246" s="29"/>
      <c r="G246" s="29"/>
      <c r="H246" s="29"/>
      <c r="I246" s="30"/>
      <c r="J246" s="30"/>
      <c r="K246" s="30"/>
      <c r="L246" s="30"/>
      <c r="M246" s="30"/>
      <c r="N246" s="30"/>
      <c r="O246" s="30"/>
      <c r="P246" s="30"/>
      <c r="Q246" s="30"/>
      <c r="R246" s="30"/>
      <c r="S246" s="30"/>
      <c r="T246" s="30"/>
      <c r="U246" s="30"/>
      <c r="V246" s="30"/>
      <c r="W246" s="30"/>
      <c r="X246" s="31"/>
      <c r="Y246" s="32"/>
    </row>
    <row r="247" spans="1:25" ht="15.75" hidden="1" customHeight="1" x14ac:dyDescent="0.15">
      <c r="A247" s="17"/>
      <c r="B247" s="17"/>
      <c r="C247" s="39"/>
      <c r="D247" s="32"/>
      <c r="E247" s="32"/>
      <c r="F247" s="32"/>
      <c r="G247" s="32"/>
      <c r="H247" s="32"/>
      <c r="I247" s="32"/>
      <c r="J247" s="32"/>
      <c r="K247" s="32"/>
      <c r="L247" s="32"/>
      <c r="M247" s="32"/>
      <c r="N247" s="32"/>
      <c r="O247" s="32"/>
      <c r="P247" s="32"/>
      <c r="Q247" s="32"/>
      <c r="R247" s="32"/>
      <c r="S247" s="32"/>
      <c r="T247" s="32"/>
      <c r="U247" s="32"/>
      <c r="V247" s="32"/>
      <c r="W247" s="32"/>
      <c r="X247" s="33"/>
      <c r="Y247" s="32"/>
    </row>
    <row r="248" spans="1:25" ht="20.100000000000001" customHeight="1" x14ac:dyDescent="0.15">
      <c r="A248" s="17"/>
      <c r="B248" s="17"/>
      <c r="C248" s="28"/>
      <c r="D248" s="275" t="s">
        <v>232</v>
      </c>
      <c r="E248" s="276"/>
      <c r="F248" s="276"/>
      <c r="G248" s="276"/>
      <c r="H248" s="276"/>
      <c r="I248" s="276"/>
      <c r="J248" s="276"/>
      <c r="K248" s="276"/>
      <c r="L248" s="276"/>
      <c r="M248" s="277"/>
      <c r="N248" s="447" t="s">
        <v>198</v>
      </c>
      <c r="O248" s="448"/>
      <c r="P248" s="449"/>
      <c r="X248" s="81"/>
    </row>
    <row r="249" spans="1:25" ht="20.100000000000001" customHeight="1" x14ac:dyDescent="0.15">
      <c r="A249" s="17"/>
      <c r="B249" s="17"/>
      <c r="C249" s="28"/>
      <c r="D249" s="138">
        <v>1</v>
      </c>
      <c r="E249" s="278" t="s">
        <v>78</v>
      </c>
      <c r="F249" s="279"/>
      <c r="G249" s="279"/>
      <c r="H249" s="279"/>
      <c r="I249" s="279"/>
      <c r="J249" s="279"/>
      <c r="K249" s="279"/>
      <c r="L249" s="279"/>
      <c r="M249" s="280"/>
      <c r="N249" s="450"/>
      <c r="O249" s="451"/>
      <c r="P249" s="139" t="s">
        <v>33</v>
      </c>
      <c r="X249" s="81"/>
    </row>
    <row r="250" spans="1:25" ht="20.100000000000001" customHeight="1" x14ac:dyDescent="0.15">
      <c r="A250" s="17"/>
      <c r="B250" s="17"/>
      <c r="C250" s="28"/>
      <c r="D250" s="140">
        <v>2</v>
      </c>
      <c r="E250" s="258" t="s">
        <v>79</v>
      </c>
      <c r="F250" s="259"/>
      <c r="G250" s="259"/>
      <c r="H250" s="259"/>
      <c r="I250" s="259"/>
      <c r="J250" s="259"/>
      <c r="K250" s="259"/>
      <c r="L250" s="259"/>
      <c r="M250" s="260"/>
      <c r="N250" s="253"/>
      <c r="O250" s="254"/>
      <c r="P250" s="141" t="s">
        <v>33</v>
      </c>
      <c r="X250" s="81"/>
    </row>
    <row r="251" spans="1:25" ht="20.100000000000001" customHeight="1" x14ac:dyDescent="0.15">
      <c r="A251" s="17"/>
      <c r="B251" s="17"/>
      <c r="C251" s="28"/>
      <c r="D251" s="140">
        <v>3</v>
      </c>
      <c r="E251" s="258" t="s">
        <v>80</v>
      </c>
      <c r="F251" s="259"/>
      <c r="G251" s="259"/>
      <c r="H251" s="259"/>
      <c r="I251" s="259"/>
      <c r="J251" s="259"/>
      <c r="K251" s="259"/>
      <c r="L251" s="259"/>
      <c r="M251" s="260"/>
      <c r="N251" s="253"/>
      <c r="O251" s="254"/>
      <c r="P251" s="141" t="s">
        <v>33</v>
      </c>
      <c r="X251" s="81"/>
    </row>
    <row r="252" spans="1:25" ht="20.100000000000001" customHeight="1" x14ac:dyDescent="0.15">
      <c r="A252" s="17"/>
      <c r="B252" s="17"/>
      <c r="C252" s="28"/>
      <c r="D252" s="140">
        <v>4</v>
      </c>
      <c r="E252" s="258" t="s">
        <v>81</v>
      </c>
      <c r="F252" s="259"/>
      <c r="G252" s="259"/>
      <c r="H252" s="259"/>
      <c r="I252" s="259"/>
      <c r="J252" s="259"/>
      <c r="K252" s="259"/>
      <c r="L252" s="259"/>
      <c r="M252" s="260"/>
      <c r="N252" s="253"/>
      <c r="O252" s="254"/>
      <c r="P252" s="141" t="s">
        <v>33</v>
      </c>
      <c r="X252" s="81"/>
    </row>
    <row r="253" spans="1:25" ht="20.100000000000001" customHeight="1" x14ac:dyDescent="0.15">
      <c r="A253" s="17"/>
      <c r="B253" s="17"/>
      <c r="C253" s="28"/>
      <c r="D253" s="140">
        <v>5</v>
      </c>
      <c r="E253" s="258" t="s">
        <v>82</v>
      </c>
      <c r="F253" s="259"/>
      <c r="G253" s="259"/>
      <c r="H253" s="259"/>
      <c r="I253" s="259"/>
      <c r="J253" s="259"/>
      <c r="K253" s="259"/>
      <c r="L253" s="259"/>
      <c r="M253" s="260"/>
      <c r="N253" s="253"/>
      <c r="O253" s="254"/>
      <c r="P253" s="141" t="s">
        <v>33</v>
      </c>
      <c r="Q253" s="70"/>
      <c r="S253" s="142"/>
      <c r="X253" s="81"/>
    </row>
    <row r="254" spans="1:25" ht="20.100000000000001" customHeight="1" x14ac:dyDescent="0.15">
      <c r="A254" s="17"/>
      <c r="B254" s="17"/>
      <c r="C254" s="28"/>
      <c r="D254" s="140">
        <v>6</v>
      </c>
      <c r="E254" s="258" t="s">
        <v>83</v>
      </c>
      <c r="F254" s="259"/>
      <c r="G254" s="259"/>
      <c r="H254" s="259"/>
      <c r="I254" s="259"/>
      <c r="J254" s="259"/>
      <c r="K254" s="259"/>
      <c r="L254" s="259"/>
      <c r="M254" s="260"/>
      <c r="N254" s="253"/>
      <c r="O254" s="254"/>
      <c r="P254" s="141" t="s">
        <v>33</v>
      </c>
      <c r="X254" s="81"/>
    </row>
    <row r="255" spans="1:25" ht="20.100000000000001" customHeight="1" x14ac:dyDescent="0.15">
      <c r="A255" s="17"/>
      <c r="B255" s="17"/>
      <c r="C255" s="28"/>
      <c r="D255" s="143">
        <v>7</v>
      </c>
      <c r="E255" s="258" t="s">
        <v>84</v>
      </c>
      <c r="F255" s="259"/>
      <c r="G255" s="259"/>
      <c r="H255" s="259"/>
      <c r="I255" s="259"/>
      <c r="J255" s="259"/>
      <c r="K255" s="259"/>
      <c r="L255" s="259"/>
      <c r="M255" s="260"/>
      <c r="N255" s="253"/>
      <c r="O255" s="254"/>
      <c r="P255" s="141" t="s">
        <v>33</v>
      </c>
      <c r="X255" s="81"/>
    </row>
    <row r="256" spans="1:25" ht="20.100000000000001" customHeight="1" x14ac:dyDescent="0.15">
      <c r="A256" s="17"/>
      <c r="B256" s="17"/>
      <c r="C256" s="28"/>
      <c r="D256" s="140">
        <v>8</v>
      </c>
      <c r="E256" s="258" t="s">
        <v>85</v>
      </c>
      <c r="F256" s="259"/>
      <c r="G256" s="259"/>
      <c r="H256" s="259"/>
      <c r="I256" s="259"/>
      <c r="J256" s="259"/>
      <c r="K256" s="259"/>
      <c r="L256" s="259"/>
      <c r="M256" s="260"/>
      <c r="N256" s="253"/>
      <c r="O256" s="254"/>
      <c r="P256" s="141" t="s">
        <v>33</v>
      </c>
      <c r="X256" s="81"/>
    </row>
    <row r="257" spans="1:24" ht="20.100000000000001" customHeight="1" x14ac:dyDescent="0.15">
      <c r="A257" s="17"/>
      <c r="B257" s="17"/>
      <c r="C257" s="28"/>
      <c r="D257" s="140">
        <v>9</v>
      </c>
      <c r="E257" s="258" t="s">
        <v>86</v>
      </c>
      <c r="F257" s="259"/>
      <c r="G257" s="259"/>
      <c r="H257" s="259"/>
      <c r="I257" s="259"/>
      <c r="J257" s="259"/>
      <c r="K257" s="259"/>
      <c r="L257" s="259"/>
      <c r="M257" s="260"/>
      <c r="N257" s="253"/>
      <c r="O257" s="254"/>
      <c r="P257" s="141" t="s">
        <v>33</v>
      </c>
      <c r="X257" s="81"/>
    </row>
    <row r="258" spans="1:24" ht="20.100000000000001" customHeight="1" x14ac:dyDescent="0.15">
      <c r="A258" s="17"/>
      <c r="B258" s="17"/>
      <c r="C258" s="28"/>
      <c r="D258" s="140">
        <v>10</v>
      </c>
      <c r="E258" s="258" t="s">
        <v>87</v>
      </c>
      <c r="F258" s="259"/>
      <c r="G258" s="259"/>
      <c r="H258" s="259"/>
      <c r="I258" s="259"/>
      <c r="J258" s="259"/>
      <c r="K258" s="259"/>
      <c r="L258" s="259"/>
      <c r="M258" s="260"/>
      <c r="N258" s="253"/>
      <c r="O258" s="254"/>
      <c r="P258" s="141" t="s">
        <v>33</v>
      </c>
      <c r="X258" s="81"/>
    </row>
    <row r="259" spans="1:24" ht="20.100000000000001" customHeight="1" x14ac:dyDescent="0.15">
      <c r="A259" s="17"/>
      <c r="B259" s="17"/>
      <c r="C259" s="28"/>
      <c r="D259" s="144">
        <v>11</v>
      </c>
      <c r="E259" s="258" t="s">
        <v>88</v>
      </c>
      <c r="F259" s="259"/>
      <c r="G259" s="259"/>
      <c r="H259" s="259"/>
      <c r="I259" s="259"/>
      <c r="J259" s="259"/>
      <c r="K259" s="259"/>
      <c r="L259" s="259"/>
      <c r="M259" s="260"/>
      <c r="N259" s="253"/>
      <c r="O259" s="254"/>
      <c r="P259" s="141" t="s">
        <v>33</v>
      </c>
      <c r="X259" s="81"/>
    </row>
    <row r="260" spans="1:24" ht="20.100000000000001" customHeight="1" x14ac:dyDescent="0.15">
      <c r="A260" s="17"/>
      <c r="B260" s="17"/>
      <c r="C260" s="28"/>
      <c r="D260" s="140">
        <v>12</v>
      </c>
      <c r="E260" s="258" t="s">
        <v>69</v>
      </c>
      <c r="F260" s="259"/>
      <c r="G260" s="259"/>
      <c r="H260" s="259"/>
      <c r="I260" s="259"/>
      <c r="J260" s="259"/>
      <c r="K260" s="259"/>
      <c r="L260" s="259"/>
      <c r="M260" s="260"/>
      <c r="N260" s="253"/>
      <c r="O260" s="254"/>
      <c r="P260" s="141" t="s">
        <v>33</v>
      </c>
      <c r="X260" s="81"/>
    </row>
    <row r="261" spans="1:24" ht="20.100000000000001" customHeight="1" x14ac:dyDescent="0.15">
      <c r="A261" s="17"/>
      <c r="B261" s="17"/>
      <c r="C261" s="28"/>
      <c r="D261" s="140">
        <v>13</v>
      </c>
      <c r="E261" s="258" t="s">
        <v>262</v>
      </c>
      <c r="F261" s="259"/>
      <c r="G261" s="259"/>
      <c r="H261" s="259"/>
      <c r="I261" s="259"/>
      <c r="J261" s="259"/>
      <c r="K261" s="259"/>
      <c r="L261" s="259"/>
      <c r="M261" s="260"/>
      <c r="N261" s="253"/>
      <c r="O261" s="254"/>
      <c r="P261" s="141" t="s">
        <v>33</v>
      </c>
      <c r="X261" s="81"/>
    </row>
    <row r="262" spans="1:24" ht="20.100000000000001" customHeight="1" x14ac:dyDescent="0.15">
      <c r="A262" s="17"/>
      <c r="B262" s="17"/>
      <c r="C262" s="28"/>
      <c r="D262" s="140">
        <v>14</v>
      </c>
      <c r="E262" s="378" t="s">
        <v>90</v>
      </c>
      <c r="F262" s="258" t="s">
        <v>199</v>
      </c>
      <c r="G262" s="259"/>
      <c r="H262" s="259"/>
      <c r="I262" s="259"/>
      <c r="J262" s="259"/>
      <c r="K262" s="259"/>
      <c r="L262" s="259"/>
      <c r="M262" s="260"/>
      <c r="N262" s="253"/>
      <c r="O262" s="254"/>
      <c r="P262" s="141" t="s">
        <v>33</v>
      </c>
      <c r="X262" s="81"/>
    </row>
    <row r="263" spans="1:24" ht="20.100000000000001" customHeight="1" x14ac:dyDescent="0.15">
      <c r="A263" s="17"/>
      <c r="B263" s="17"/>
      <c r="C263" s="28"/>
      <c r="D263" s="140">
        <v>15</v>
      </c>
      <c r="E263" s="379"/>
      <c r="F263" s="258" t="s">
        <v>245</v>
      </c>
      <c r="G263" s="259"/>
      <c r="H263" s="259"/>
      <c r="I263" s="259"/>
      <c r="J263" s="259"/>
      <c r="K263" s="259"/>
      <c r="L263" s="259"/>
      <c r="M263" s="260"/>
      <c r="N263" s="253"/>
      <c r="O263" s="254"/>
      <c r="P263" s="141" t="s">
        <v>33</v>
      </c>
      <c r="X263" s="81"/>
    </row>
    <row r="264" spans="1:24" ht="20.100000000000001" customHeight="1" x14ac:dyDescent="0.15">
      <c r="A264" s="17"/>
      <c r="B264" s="17"/>
      <c r="C264" s="28"/>
      <c r="D264" s="140">
        <v>16</v>
      </c>
      <c r="E264" s="379"/>
      <c r="F264" s="258" t="s">
        <v>246</v>
      </c>
      <c r="G264" s="259"/>
      <c r="H264" s="259"/>
      <c r="I264" s="259"/>
      <c r="J264" s="259"/>
      <c r="K264" s="259"/>
      <c r="L264" s="259"/>
      <c r="M264" s="260"/>
      <c r="N264" s="253"/>
      <c r="O264" s="254"/>
      <c r="P264" s="141" t="s">
        <v>33</v>
      </c>
      <c r="X264" s="81"/>
    </row>
    <row r="265" spans="1:24" ht="20.100000000000001" customHeight="1" x14ac:dyDescent="0.15">
      <c r="A265" s="17"/>
      <c r="B265" s="17"/>
      <c r="C265" s="28"/>
      <c r="D265" s="140">
        <v>17</v>
      </c>
      <c r="E265" s="379"/>
      <c r="F265" s="258" t="s">
        <v>247</v>
      </c>
      <c r="G265" s="259"/>
      <c r="H265" s="259"/>
      <c r="I265" s="259"/>
      <c r="J265" s="259"/>
      <c r="K265" s="259"/>
      <c r="L265" s="259"/>
      <c r="M265" s="260"/>
      <c r="N265" s="253"/>
      <c r="O265" s="254"/>
      <c r="P265" s="141" t="s">
        <v>33</v>
      </c>
      <c r="X265" s="81"/>
    </row>
    <row r="266" spans="1:24" ht="20.100000000000001" customHeight="1" x14ac:dyDescent="0.15">
      <c r="A266" s="17"/>
      <c r="B266" s="17"/>
      <c r="C266" s="28"/>
      <c r="D266" s="140">
        <v>18</v>
      </c>
      <c r="E266" s="379"/>
      <c r="F266" s="258" t="s">
        <v>248</v>
      </c>
      <c r="G266" s="259"/>
      <c r="H266" s="259"/>
      <c r="I266" s="259"/>
      <c r="J266" s="259"/>
      <c r="K266" s="259"/>
      <c r="L266" s="259"/>
      <c r="M266" s="260"/>
      <c r="N266" s="253"/>
      <c r="O266" s="254"/>
      <c r="P266" s="141" t="s">
        <v>33</v>
      </c>
      <c r="X266" s="81"/>
    </row>
    <row r="267" spans="1:24" ht="20.100000000000001" customHeight="1" x14ac:dyDescent="0.15">
      <c r="A267" s="17"/>
      <c r="B267" s="17"/>
      <c r="C267" s="28"/>
      <c r="D267" s="140">
        <v>19</v>
      </c>
      <c r="E267" s="379"/>
      <c r="F267" s="258" t="s">
        <v>249</v>
      </c>
      <c r="G267" s="259"/>
      <c r="H267" s="259"/>
      <c r="I267" s="259"/>
      <c r="J267" s="259"/>
      <c r="K267" s="259"/>
      <c r="L267" s="259"/>
      <c r="M267" s="260"/>
      <c r="N267" s="253"/>
      <c r="O267" s="254"/>
      <c r="P267" s="141" t="s">
        <v>33</v>
      </c>
      <c r="X267" s="81"/>
    </row>
    <row r="268" spans="1:24" ht="20.100000000000001" customHeight="1" x14ac:dyDescent="0.15">
      <c r="A268" s="17"/>
      <c r="B268" s="17"/>
      <c r="C268" s="28"/>
      <c r="D268" s="140">
        <v>20</v>
      </c>
      <c r="E268" s="379"/>
      <c r="F268" s="258" t="s">
        <v>250</v>
      </c>
      <c r="G268" s="259"/>
      <c r="H268" s="259"/>
      <c r="I268" s="259"/>
      <c r="J268" s="259"/>
      <c r="K268" s="259"/>
      <c r="L268" s="259"/>
      <c r="M268" s="260"/>
      <c r="N268" s="253"/>
      <c r="O268" s="254"/>
      <c r="P268" s="141" t="s">
        <v>33</v>
      </c>
      <c r="X268" s="81"/>
    </row>
    <row r="269" spans="1:24" ht="20.100000000000001" customHeight="1" x14ac:dyDescent="0.15">
      <c r="A269" s="17"/>
      <c r="B269" s="17"/>
      <c r="C269" s="28"/>
      <c r="D269" s="140">
        <v>21</v>
      </c>
      <c r="E269" s="379"/>
      <c r="F269" s="258" t="s">
        <v>251</v>
      </c>
      <c r="G269" s="259"/>
      <c r="H269" s="259"/>
      <c r="I269" s="259"/>
      <c r="J269" s="259"/>
      <c r="K269" s="259"/>
      <c r="L269" s="259"/>
      <c r="M269" s="260"/>
      <c r="N269" s="253"/>
      <c r="O269" s="254"/>
      <c r="P269" s="141" t="s">
        <v>33</v>
      </c>
      <c r="X269" s="81"/>
    </row>
    <row r="270" spans="1:24" ht="20.100000000000001" customHeight="1" x14ac:dyDescent="0.15">
      <c r="A270" s="17"/>
      <c r="B270" s="17"/>
      <c r="C270" s="28"/>
      <c r="D270" s="140">
        <v>22</v>
      </c>
      <c r="E270" s="379"/>
      <c r="F270" s="258" t="s">
        <v>252</v>
      </c>
      <c r="G270" s="259"/>
      <c r="H270" s="259"/>
      <c r="I270" s="259"/>
      <c r="J270" s="259"/>
      <c r="K270" s="259"/>
      <c r="L270" s="259"/>
      <c r="M270" s="260"/>
      <c r="N270" s="253"/>
      <c r="O270" s="254"/>
      <c r="P270" s="141" t="s">
        <v>33</v>
      </c>
      <c r="X270" s="81"/>
    </row>
    <row r="271" spans="1:24" ht="20.100000000000001" customHeight="1" x14ac:dyDescent="0.15">
      <c r="A271" s="17"/>
      <c r="B271" s="17"/>
      <c r="C271" s="28"/>
      <c r="D271" s="140">
        <v>23</v>
      </c>
      <c r="E271" s="379"/>
      <c r="F271" s="258" t="s">
        <v>253</v>
      </c>
      <c r="G271" s="259"/>
      <c r="H271" s="259"/>
      <c r="I271" s="259"/>
      <c r="J271" s="259"/>
      <c r="K271" s="259"/>
      <c r="L271" s="259"/>
      <c r="M271" s="260"/>
      <c r="N271" s="253"/>
      <c r="O271" s="254"/>
      <c r="P271" s="141" t="s">
        <v>33</v>
      </c>
      <c r="X271" s="81"/>
    </row>
    <row r="272" spans="1:24" ht="20.100000000000001" customHeight="1" x14ac:dyDescent="0.15">
      <c r="A272" s="17"/>
      <c r="B272" s="17"/>
      <c r="C272" s="28"/>
      <c r="D272" s="140">
        <v>24</v>
      </c>
      <c r="E272" s="379"/>
      <c r="F272" s="258" t="s">
        <v>200</v>
      </c>
      <c r="G272" s="259"/>
      <c r="H272" s="259"/>
      <c r="I272" s="259"/>
      <c r="J272" s="259"/>
      <c r="K272" s="259"/>
      <c r="L272" s="259"/>
      <c r="M272" s="260"/>
      <c r="N272" s="253"/>
      <c r="O272" s="254"/>
      <c r="P272" s="141" t="s">
        <v>33</v>
      </c>
      <c r="X272" s="81"/>
    </row>
    <row r="273" spans="1:25" ht="20.100000000000001" customHeight="1" x14ac:dyDescent="0.15">
      <c r="A273" s="17"/>
      <c r="B273" s="17"/>
      <c r="C273" s="28"/>
      <c r="D273" s="140">
        <v>25</v>
      </c>
      <c r="E273" s="380"/>
      <c r="F273" s="258" t="s">
        <v>89</v>
      </c>
      <c r="G273" s="259"/>
      <c r="H273" s="259"/>
      <c r="I273" s="259"/>
      <c r="J273" s="259"/>
      <c r="K273" s="259"/>
      <c r="L273" s="259"/>
      <c r="M273" s="260"/>
      <c r="N273" s="253"/>
      <c r="O273" s="254"/>
      <c r="P273" s="141" t="s">
        <v>33</v>
      </c>
      <c r="X273" s="81"/>
    </row>
    <row r="274" spans="1:25" ht="20.100000000000001" customHeight="1" x14ac:dyDescent="0.15">
      <c r="A274" s="17"/>
      <c r="B274" s="17"/>
      <c r="C274" s="28"/>
      <c r="D274" s="140">
        <v>26</v>
      </c>
      <c r="E274" s="258" t="s">
        <v>91</v>
      </c>
      <c r="F274" s="259"/>
      <c r="G274" s="259"/>
      <c r="H274" s="259"/>
      <c r="I274" s="259"/>
      <c r="J274" s="259"/>
      <c r="K274" s="259"/>
      <c r="L274" s="259"/>
      <c r="M274" s="260"/>
      <c r="N274" s="253"/>
      <c r="O274" s="254"/>
      <c r="P274" s="141" t="s">
        <v>33</v>
      </c>
      <c r="X274" s="81"/>
    </row>
    <row r="275" spans="1:25" ht="20.100000000000001" customHeight="1" x14ac:dyDescent="0.15">
      <c r="A275" s="17"/>
      <c r="B275" s="17"/>
      <c r="C275" s="28"/>
      <c r="D275" s="140">
        <v>27</v>
      </c>
      <c r="E275" s="258" t="s">
        <v>92</v>
      </c>
      <c r="F275" s="259"/>
      <c r="G275" s="259"/>
      <c r="H275" s="259"/>
      <c r="I275" s="259"/>
      <c r="J275" s="259"/>
      <c r="K275" s="259"/>
      <c r="L275" s="259"/>
      <c r="M275" s="260"/>
      <c r="N275" s="253"/>
      <c r="O275" s="254"/>
      <c r="P275" s="141" t="s">
        <v>33</v>
      </c>
      <c r="X275" s="81"/>
    </row>
    <row r="276" spans="1:25" ht="20.100000000000001" customHeight="1" x14ac:dyDescent="0.15">
      <c r="A276" s="17"/>
      <c r="B276" s="17"/>
      <c r="C276" s="28"/>
      <c r="D276" s="140">
        <v>28</v>
      </c>
      <c r="E276" s="258" t="s">
        <v>93</v>
      </c>
      <c r="F276" s="259"/>
      <c r="G276" s="259"/>
      <c r="H276" s="259"/>
      <c r="I276" s="259"/>
      <c r="J276" s="259"/>
      <c r="K276" s="259"/>
      <c r="L276" s="259"/>
      <c r="M276" s="260"/>
      <c r="N276" s="253"/>
      <c r="O276" s="254"/>
      <c r="P276" s="141" t="s">
        <v>33</v>
      </c>
      <c r="X276" s="81"/>
    </row>
    <row r="277" spans="1:25" ht="20.100000000000001" customHeight="1" x14ac:dyDescent="0.15">
      <c r="A277" s="17"/>
      <c r="B277" s="17"/>
      <c r="C277" s="28"/>
      <c r="D277" s="140">
        <v>29</v>
      </c>
      <c r="E277" s="258" t="s">
        <v>254</v>
      </c>
      <c r="F277" s="259"/>
      <c r="G277" s="259"/>
      <c r="H277" s="259"/>
      <c r="I277" s="259"/>
      <c r="J277" s="259"/>
      <c r="K277" s="259"/>
      <c r="L277" s="259"/>
      <c r="M277" s="260"/>
      <c r="N277" s="253"/>
      <c r="O277" s="254"/>
      <c r="P277" s="141" t="s">
        <v>33</v>
      </c>
      <c r="X277" s="81"/>
    </row>
    <row r="278" spans="1:25" ht="20.100000000000001" customHeight="1" x14ac:dyDescent="0.15">
      <c r="A278" s="17"/>
      <c r="B278" s="17"/>
      <c r="C278" s="28"/>
      <c r="D278" s="140">
        <v>30</v>
      </c>
      <c r="E278" s="258" t="s">
        <v>255</v>
      </c>
      <c r="F278" s="259"/>
      <c r="G278" s="259"/>
      <c r="H278" s="259"/>
      <c r="I278" s="259"/>
      <c r="J278" s="259"/>
      <c r="K278" s="259"/>
      <c r="L278" s="259"/>
      <c r="M278" s="260"/>
      <c r="N278" s="253"/>
      <c r="O278" s="254"/>
      <c r="P278" s="141" t="s">
        <v>33</v>
      </c>
      <c r="X278" s="81"/>
    </row>
    <row r="279" spans="1:25" ht="20.100000000000001" customHeight="1" x14ac:dyDescent="0.15">
      <c r="A279" s="17"/>
      <c r="B279" s="17"/>
      <c r="C279" s="28"/>
      <c r="D279" s="140">
        <v>31</v>
      </c>
      <c r="E279" s="258" t="s">
        <v>94</v>
      </c>
      <c r="F279" s="259"/>
      <c r="G279" s="259"/>
      <c r="H279" s="259"/>
      <c r="I279" s="259"/>
      <c r="J279" s="259"/>
      <c r="K279" s="259"/>
      <c r="L279" s="259"/>
      <c r="M279" s="260"/>
      <c r="N279" s="253"/>
      <c r="O279" s="254"/>
      <c r="P279" s="141" t="s">
        <v>33</v>
      </c>
      <c r="X279" s="81"/>
    </row>
    <row r="280" spans="1:25" ht="20.100000000000001" customHeight="1" x14ac:dyDescent="0.15">
      <c r="A280" s="17"/>
      <c r="B280" s="17"/>
      <c r="C280" s="145"/>
      <c r="D280" s="140">
        <v>32</v>
      </c>
      <c r="E280" s="258" t="s">
        <v>95</v>
      </c>
      <c r="F280" s="259"/>
      <c r="G280" s="259"/>
      <c r="H280" s="259"/>
      <c r="I280" s="259"/>
      <c r="J280" s="259"/>
      <c r="K280" s="259"/>
      <c r="L280" s="259"/>
      <c r="M280" s="260"/>
      <c r="N280" s="253"/>
      <c r="O280" s="254"/>
      <c r="P280" s="141" t="s">
        <v>33</v>
      </c>
      <c r="X280" s="81"/>
    </row>
    <row r="281" spans="1:25" ht="20.100000000000001" customHeight="1" x14ac:dyDescent="0.15">
      <c r="A281" s="17"/>
      <c r="B281" s="17"/>
      <c r="C281" s="28"/>
      <c r="D281" s="140">
        <v>33</v>
      </c>
      <c r="E281" s="258" t="s">
        <v>96</v>
      </c>
      <c r="F281" s="259"/>
      <c r="G281" s="259"/>
      <c r="H281" s="259"/>
      <c r="I281" s="259"/>
      <c r="J281" s="259"/>
      <c r="K281" s="259"/>
      <c r="L281" s="259"/>
      <c r="M281" s="260"/>
      <c r="N281" s="253"/>
      <c r="O281" s="254"/>
      <c r="P281" s="141" t="s">
        <v>33</v>
      </c>
      <c r="X281" s="81"/>
    </row>
    <row r="282" spans="1:25" ht="20.100000000000001" customHeight="1" x14ac:dyDescent="0.15">
      <c r="A282" s="17"/>
      <c r="B282" s="17"/>
      <c r="C282" s="28"/>
      <c r="D282" s="140">
        <v>34</v>
      </c>
      <c r="E282" s="258" t="s">
        <v>201</v>
      </c>
      <c r="F282" s="259"/>
      <c r="G282" s="259"/>
      <c r="H282" s="259"/>
      <c r="I282" s="259"/>
      <c r="J282" s="259"/>
      <c r="K282" s="259"/>
      <c r="L282" s="259"/>
      <c r="M282" s="260"/>
      <c r="N282" s="253"/>
      <c r="O282" s="254"/>
      <c r="P282" s="141" t="s">
        <v>33</v>
      </c>
      <c r="X282" s="81"/>
    </row>
    <row r="283" spans="1:25" ht="20.100000000000001" customHeight="1" x14ac:dyDescent="0.15">
      <c r="A283" s="17"/>
      <c r="B283" s="17"/>
      <c r="C283" s="28"/>
      <c r="D283" s="144">
        <v>35</v>
      </c>
      <c r="E283" s="430" t="s">
        <v>97</v>
      </c>
      <c r="F283" s="431"/>
      <c r="G283" s="431"/>
      <c r="H283" s="431"/>
      <c r="I283" s="431"/>
      <c r="J283" s="431"/>
      <c r="K283" s="431"/>
      <c r="L283" s="431"/>
      <c r="M283" s="432"/>
      <c r="N283" s="433"/>
      <c r="O283" s="434"/>
      <c r="P283" s="146" t="s">
        <v>33</v>
      </c>
      <c r="X283" s="81"/>
    </row>
    <row r="284" spans="1:25" ht="20.100000000000001" customHeight="1" x14ac:dyDescent="0.15">
      <c r="A284" s="17"/>
      <c r="B284" s="17"/>
      <c r="C284" s="39"/>
      <c r="D284" s="147"/>
      <c r="E284" s="148"/>
      <c r="F284" s="12"/>
      <c r="G284" s="12"/>
      <c r="H284" s="12"/>
      <c r="I284" s="12"/>
      <c r="J284" s="12"/>
      <c r="K284" s="12"/>
      <c r="L284" s="12"/>
      <c r="M284" s="12"/>
      <c r="N284" s="149"/>
      <c r="O284" s="12"/>
      <c r="P284" s="12"/>
      <c r="Q284" s="70"/>
      <c r="S284" s="142"/>
      <c r="T284" s="115"/>
      <c r="X284" s="81"/>
    </row>
    <row r="285" spans="1:25" ht="15.75" customHeight="1" x14ac:dyDescent="0.15">
      <c r="A285" s="17"/>
      <c r="B285" s="17"/>
      <c r="C285" s="48"/>
      <c r="D285" s="49"/>
      <c r="E285" s="49"/>
      <c r="F285" s="49"/>
      <c r="G285" s="49"/>
      <c r="H285" s="49"/>
      <c r="I285" s="49"/>
      <c r="J285" s="49"/>
      <c r="K285" s="49"/>
      <c r="L285" s="49"/>
      <c r="M285" s="49"/>
      <c r="N285" s="49"/>
      <c r="O285" s="49"/>
      <c r="P285" s="49"/>
      <c r="Q285" s="150"/>
      <c r="R285" s="49"/>
      <c r="S285" s="129"/>
      <c r="T285" s="50"/>
      <c r="U285" s="50"/>
      <c r="V285" s="50"/>
      <c r="W285" s="50"/>
      <c r="X285" s="69"/>
      <c r="Y285" s="32"/>
    </row>
    <row r="286" spans="1:25" ht="15.75" customHeight="1" x14ac:dyDescent="0.15">
      <c r="A286" s="17"/>
      <c r="B286" s="17"/>
      <c r="C286" s="32"/>
      <c r="D286" s="32"/>
      <c r="E286" s="32"/>
      <c r="F286" s="32"/>
      <c r="G286" s="32"/>
      <c r="H286" s="32"/>
      <c r="I286" s="32"/>
      <c r="J286" s="38"/>
      <c r="K286" s="38"/>
      <c r="L286" s="38"/>
      <c r="M286" s="38"/>
      <c r="N286" s="38"/>
      <c r="O286" s="38"/>
      <c r="P286" s="38"/>
      <c r="Q286" s="38"/>
      <c r="R286" s="38"/>
      <c r="S286" s="38"/>
      <c r="T286" s="38"/>
      <c r="U286" s="38"/>
      <c r="V286" s="38"/>
      <c r="W286" s="38"/>
      <c r="X286" s="32"/>
    </row>
    <row r="287" spans="1:25" ht="15.75" customHeight="1" x14ac:dyDescent="0.15">
      <c r="A287" s="17"/>
      <c r="B287" s="17"/>
      <c r="C287" s="32"/>
      <c r="D287" s="32"/>
      <c r="E287" s="32"/>
      <c r="F287" s="32"/>
      <c r="G287" s="32"/>
      <c r="H287" s="32"/>
      <c r="I287" s="32"/>
      <c r="J287" s="38"/>
      <c r="K287" s="38"/>
      <c r="L287" s="32"/>
      <c r="M287" s="32"/>
      <c r="N287" s="32"/>
      <c r="O287" s="32"/>
      <c r="P287" s="32"/>
      <c r="Q287" s="32"/>
      <c r="R287" s="32"/>
      <c r="S287" s="32"/>
      <c r="T287" s="32"/>
      <c r="U287" s="32"/>
      <c r="V287" s="32"/>
      <c r="W287" s="32"/>
    </row>
    <row r="288" spans="1:25" ht="20.100000000000001" customHeight="1" x14ac:dyDescent="0.15">
      <c r="A288" s="17"/>
      <c r="B288" s="17"/>
      <c r="C288" s="284" t="s">
        <v>227</v>
      </c>
      <c r="D288" s="285"/>
      <c r="E288" s="285"/>
      <c r="F288" s="285"/>
      <c r="G288" s="285"/>
      <c r="H288" s="285"/>
      <c r="I288" s="151"/>
      <c r="J288" s="77"/>
    </row>
    <row r="289" spans="1:25" ht="15.75" customHeight="1" x14ac:dyDescent="0.15">
      <c r="A289" s="17"/>
      <c r="B289" s="17"/>
      <c r="C289" s="28"/>
      <c r="D289" s="29"/>
      <c r="E289" s="29"/>
      <c r="F289" s="29"/>
      <c r="G289" s="29"/>
      <c r="H289" s="29"/>
      <c r="I289" s="29"/>
      <c r="J289" s="30"/>
      <c r="K289" s="30"/>
      <c r="L289" s="30"/>
      <c r="M289" s="30"/>
      <c r="N289" s="30"/>
      <c r="O289" s="30"/>
      <c r="P289" s="30"/>
      <c r="Q289" s="30"/>
      <c r="R289" s="30"/>
      <c r="S289" s="30"/>
      <c r="T289" s="30"/>
      <c r="U289" s="30"/>
      <c r="V289" s="30"/>
      <c r="W289" s="130"/>
      <c r="X289" s="80"/>
    </row>
    <row r="290" spans="1:25" ht="15.75" hidden="1" customHeight="1" x14ac:dyDescent="0.15">
      <c r="A290" s="17"/>
      <c r="B290" s="17"/>
      <c r="C290" s="28"/>
      <c r="D290" s="29"/>
      <c r="E290" s="29"/>
      <c r="F290" s="29"/>
      <c r="G290" s="29"/>
      <c r="H290" s="29"/>
      <c r="I290" s="152"/>
      <c r="J290" s="32"/>
      <c r="K290" s="32"/>
      <c r="L290" s="32"/>
      <c r="M290" s="32"/>
      <c r="N290" s="32"/>
      <c r="O290" s="32"/>
      <c r="P290" s="32"/>
      <c r="Q290" s="32"/>
      <c r="R290" s="32"/>
      <c r="S290" s="32"/>
      <c r="T290" s="32"/>
      <c r="U290" s="32"/>
      <c r="V290" s="32"/>
      <c r="X290" s="81"/>
    </row>
    <row r="291" spans="1:25" ht="20.100000000000001" customHeight="1" x14ac:dyDescent="0.15">
      <c r="A291" s="17"/>
      <c r="B291" s="17"/>
      <c r="C291" s="28"/>
      <c r="D291" s="35">
        <v>1</v>
      </c>
      <c r="E291" s="153" t="s">
        <v>98</v>
      </c>
      <c r="F291" s="153"/>
      <c r="G291" s="153"/>
      <c r="H291" s="153"/>
      <c r="I291" s="201"/>
      <c r="J291" s="201"/>
      <c r="K291" s="287"/>
      <c r="L291" s="287"/>
      <c r="M291" s="201"/>
      <c r="N291" s="153"/>
      <c r="O291" s="153"/>
      <c r="P291" s="153"/>
      <c r="Q291" s="153"/>
      <c r="R291" s="153"/>
      <c r="S291" s="153"/>
      <c r="T291" s="153"/>
      <c r="U291" s="153"/>
      <c r="V291" s="153"/>
      <c r="W291" s="153"/>
      <c r="X291" s="154"/>
    </row>
    <row r="292" spans="1:25" ht="20.100000000000001" customHeight="1" x14ac:dyDescent="0.15">
      <c r="A292" s="17"/>
      <c r="B292" s="17"/>
      <c r="C292" s="28"/>
      <c r="D292" s="35"/>
      <c r="E292" s="155"/>
      <c r="F292" s="155"/>
      <c r="G292" s="155"/>
      <c r="H292" s="155"/>
      <c r="I292" s="156"/>
      <c r="J292" s="157" t="s">
        <v>99</v>
      </c>
      <c r="K292" s="158"/>
      <c r="L292" s="158"/>
      <c r="M292" s="158"/>
      <c r="N292" s="158"/>
      <c r="O292" s="158"/>
      <c r="P292" s="158"/>
      <c r="Q292" s="158"/>
      <c r="R292" s="158"/>
      <c r="S292" s="158"/>
      <c r="T292" s="158"/>
      <c r="U292" s="158"/>
      <c r="V292" s="158"/>
      <c r="W292" s="158"/>
      <c r="X292" s="159"/>
    </row>
    <row r="293" spans="1:25" ht="20.100000000000001" customHeight="1" x14ac:dyDescent="0.15">
      <c r="A293" s="17"/>
      <c r="B293" s="17"/>
      <c r="C293" s="28"/>
      <c r="D293" s="35">
        <v>2</v>
      </c>
      <c r="E293" s="153" t="s">
        <v>100</v>
      </c>
      <c r="F293" s="153"/>
      <c r="G293" s="153"/>
      <c r="H293" s="153"/>
      <c r="I293" s="201"/>
      <c r="J293" s="201"/>
      <c r="K293" s="287"/>
      <c r="L293" s="201"/>
      <c r="M293" s="201"/>
      <c r="N293" s="38"/>
      <c r="O293" s="38"/>
      <c r="P293" s="38"/>
      <c r="Q293" s="52"/>
      <c r="R293" s="38"/>
      <c r="S293" s="111"/>
      <c r="T293" s="38"/>
      <c r="U293" s="38"/>
      <c r="V293" s="38"/>
      <c r="W293" s="38"/>
      <c r="X293" s="42"/>
    </row>
    <row r="294" spans="1:25" ht="30" customHeight="1" x14ac:dyDescent="0.15">
      <c r="A294" s="17"/>
      <c r="B294" s="17"/>
      <c r="C294" s="28"/>
      <c r="D294" s="35"/>
      <c r="E294" s="155"/>
      <c r="F294" s="155"/>
      <c r="G294" s="155"/>
      <c r="H294" s="155"/>
      <c r="I294" s="160"/>
      <c r="J294" s="157" t="s">
        <v>101</v>
      </c>
      <c r="K294" s="158"/>
      <c r="L294" s="158"/>
      <c r="M294" s="158"/>
      <c r="N294" s="158"/>
      <c r="O294" s="158"/>
      <c r="P294" s="158"/>
      <c r="Q294" s="161"/>
      <c r="R294" s="158"/>
      <c r="S294" s="162"/>
      <c r="T294" s="158"/>
      <c r="U294" s="158"/>
      <c r="V294" s="158"/>
      <c r="W294" s="158"/>
      <c r="X294" s="159"/>
    </row>
    <row r="295" spans="1:25" ht="30" customHeight="1" x14ac:dyDescent="0.15">
      <c r="A295" s="17"/>
      <c r="B295" s="92"/>
      <c r="C295" s="28"/>
      <c r="D295" s="435" t="s">
        <v>241</v>
      </c>
      <c r="E295" s="435"/>
      <c r="F295" s="435"/>
      <c r="G295" s="435"/>
      <c r="H295" s="435"/>
      <c r="I295" s="435"/>
      <c r="J295" s="435"/>
      <c r="K295" s="435"/>
      <c r="L295" s="435"/>
      <c r="M295" s="435"/>
      <c r="N295" s="435"/>
      <c r="O295" s="435"/>
      <c r="P295" s="435"/>
      <c r="Q295" s="435"/>
      <c r="R295" s="435"/>
      <c r="S295" s="435"/>
      <c r="T295" s="435"/>
      <c r="U295" s="435"/>
      <c r="V295" s="435"/>
      <c r="W295" s="435"/>
      <c r="X295" s="94"/>
    </row>
    <row r="296" spans="1:25" ht="30" customHeight="1" x14ac:dyDescent="0.15">
      <c r="A296" s="17">
        <f>IF(COUNTIF(K297:K361,"○")&lt;1, 1001, 0)</f>
        <v>1001</v>
      </c>
      <c r="B296" s="186"/>
      <c r="C296" s="28"/>
      <c r="D296" s="204" t="s">
        <v>231</v>
      </c>
      <c r="E296" s="205"/>
      <c r="F296" s="205"/>
      <c r="G296" s="205"/>
      <c r="H296" s="205"/>
      <c r="I296" s="205"/>
      <c r="J296" s="436"/>
      <c r="K296" s="163" t="s">
        <v>102</v>
      </c>
      <c r="L296" s="381" t="s">
        <v>168</v>
      </c>
      <c r="M296" s="383"/>
      <c r="N296" s="381" t="s">
        <v>103</v>
      </c>
      <c r="O296" s="382"/>
      <c r="P296" s="383"/>
      <c r="Q296" s="384" t="s">
        <v>256</v>
      </c>
      <c r="R296" s="385"/>
      <c r="S296" s="385"/>
      <c r="T296" s="386"/>
      <c r="U296" s="387" t="str">
        <f>"登録年月日
"&amp;日付例_s</f>
        <v>登録年月日
例)2025/4/1</v>
      </c>
      <c r="V296" s="388"/>
      <c r="W296" s="389"/>
      <c r="X296" s="81"/>
    </row>
    <row r="297" spans="1:25" ht="20.100000000000001" customHeight="1" x14ac:dyDescent="0.15">
      <c r="A297" s="17">
        <f>IF(AND(K297="○", OR(Q297="",U297="")),1001,0)</f>
        <v>0</v>
      </c>
      <c r="B297" s="17"/>
      <c r="C297" s="34"/>
      <c r="D297" s="164">
        <v>3</v>
      </c>
      <c r="E297" s="390" t="s">
        <v>36</v>
      </c>
      <c r="F297" s="336" t="s">
        <v>104</v>
      </c>
      <c r="G297" s="337"/>
      <c r="H297" s="337"/>
      <c r="I297" s="337"/>
      <c r="J297" s="338"/>
      <c r="K297" s="5"/>
      <c r="L297" s="393"/>
      <c r="M297" s="394"/>
      <c r="N297" s="399" t="s">
        <v>105</v>
      </c>
      <c r="O297" s="400"/>
      <c r="P297" s="401"/>
      <c r="Q297" s="408"/>
      <c r="R297" s="409"/>
      <c r="S297" s="410"/>
      <c r="T297" s="411"/>
      <c r="U297" s="419"/>
      <c r="V297" s="420"/>
      <c r="W297" s="421"/>
      <c r="X297" s="33"/>
    </row>
    <row r="298" spans="1:25" ht="20.100000000000001" customHeight="1" x14ac:dyDescent="0.15">
      <c r="A298" s="17">
        <f>IF(AND(K298="○", OR(Q297="",U297="")),1001,0)</f>
        <v>0</v>
      </c>
      <c r="B298" s="17"/>
      <c r="C298" s="34"/>
      <c r="D298" s="165">
        <f>D297+1</f>
        <v>4</v>
      </c>
      <c r="E298" s="391"/>
      <c r="F298" s="331" t="s">
        <v>106</v>
      </c>
      <c r="G298" s="332"/>
      <c r="H298" s="332"/>
      <c r="I298" s="332"/>
      <c r="J298" s="333"/>
      <c r="K298" s="6"/>
      <c r="L298" s="395"/>
      <c r="M298" s="396"/>
      <c r="N298" s="402"/>
      <c r="O298" s="403"/>
      <c r="P298" s="404"/>
      <c r="Q298" s="412"/>
      <c r="R298" s="413"/>
      <c r="S298" s="414"/>
      <c r="T298" s="415"/>
      <c r="U298" s="422"/>
      <c r="V298" s="247"/>
      <c r="W298" s="423"/>
      <c r="X298" s="33"/>
      <c r="Y298" s="32"/>
    </row>
    <row r="299" spans="1:25" ht="20.100000000000001" customHeight="1" x14ac:dyDescent="0.15">
      <c r="A299" s="17">
        <f>IF(AND(K299="○", OR(Q297="",U297="")),1001,0)</f>
        <v>0</v>
      </c>
      <c r="B299" s="17"/>
      <c r="C299" s="34"/>
      <c r="D299" s="166">
        <f>D298+1</f>
        <v>5</v>
      </c>
      <c r="E299" s="392"/>
      <c r="F299" s="339" t="s">
        <v>107</v>
      </c>
      <c r="G299" s="340"/>
      <c r="H299" s="340"/>
      <c r="I299" s="340"/>
      <c r="J299" s="341"/>
      <c r="K299" s="7"/>
      <c r="L299" s="397"/>
      <c r="M299" s="398"/>
      <c r="N299" s="405"/>
      <c r="O299" s="406"/>
      <c r="P299" s="407"/>
      <c r="Q299" s="416"/>
      <c r="R299" s="417"/>
      <c r="S299" s="417"/>
      <c r="T299" s="418"/>
      <c r="U299" s="424"/>
      <c r="V299" s="425"/>
      <c r="W299" s="426"/>
      <c r="X299" s="33"/>
      <c r="Y299" s="32"/>
    </row>
    <row r="300" spans="1:25" ht="20.100000000000001" customHeight="1" x14ac:dyDescent="0.15">
      <c r="A300" s="17">
        <f>IF(AND(K300="○", OR(Q300="",U300="")),1001,0)</f>
        <v>0</v>
      </c>
      <c r="B300" s="17"/>
      <c r="C300" s="34"/>
      <c r="D300" s="167">
        <f t="shared" ref="D300:D361" si="0">D299+1</f>
        <v>6</v>
      </c>
      <c r="E300" s="474" t="s">
        <v>153</v>
      </c>
      <c r="F300" s="353" t="s">
        <v>108</v>
      </c>
      <c r="G300" s="354"/>
      <c r="H300" s="354"/>
      <c r="I300" s="354"/>
      <c r="J300" s="355"/>
      <c r="K300" s="8"/>
      <c r="L300" s="476"/>
      <c r="M300" s="477"/>
      <c r="N300" s="402" t="s">
        <v>109</v>
      </c>
      <c r="O300" s="403"/>
      <c r="P300" s="404"/>
      <c r="Q300" s="408"/>
      <c r="R300" s="409"/>
      <c r="S300" s="410"/>
      <c r="T300" s="411"/>
      <c r="U300" s="419"/>
      <c r="V300" s="420"/>
      <c r="W300" s="421"/>
      <c r="X300" s="33"/>
      <c r="Y300" s="32"/>
    </row>
    <row r="301" spans="1:25" ht="20.100000000000001" customHeight="1" x14ac:dyDescent="0.15">
      <c r="A301" s="17"/>
      <c r="B301" s="17"/>
      <c r="C301" s="34"/>
      <c r="D301" s="165">
        <f t="shared" si="0"/>
        <v>7</v>
      </c>
      <c r="E301" s="474"/>
      <c r="F301" s="331" t="s">
        <v>133</v>
      </c>
      <c r="G301" s="332"/>
      <c r="H301" s="332"/>
      <c r="I301" s="332"/>
      <c r="J301" s="333"/>
      <c r="K301" s="6"/>
      <c r="L301" s="476"/>
      <c r="M301" s="477"/>
      <c r="N301" s="402"/>
      <c r="O301" s="403"/>
      <c r="P301" s="404"/>
      <c r="Q301" s="412"/>
      <c r="R301" s="413"/>
      <c r="S301" s="414"/>
      <c r="T301" s="415"/>
      <c r="U301" s="422"/>
      <c r="V301" s="247"/>
      <c r="W301" s="423"/>
      <c r="X301" s="33"/>
      <c r="Y301" s="32"/>
    </row>
    <row r="302" spans="1:25" ht="20.100000000000001" customHeight="1" x14ac:dyDescent="0.15">
      <c r="A302" s="17"/>
      <c r="B302" s="17"/>
      <c r="C302" s="34"/>
      <c r="D302" s="165">
        <f t="shared" si="0"/>
        <v>8</v>
      </c>
      <c r="E302" s="474"/>
      <c r="F302" s="331" t="s">
        <v>134</v>
      </c>
      <c r="G302" s="332"/>
      <c r="H302" s="332"/>
      <c r="I302" s="332"/>
      <c r="J302" s="333"/>
      <c r="K302" s="6"/>
      <c r="L302" s="478"/>
      <c r="M302" s="479"/>
      <c r="N302" s="480"/>
      <c r="O302" s="481"/>
      <c r="P302" s="482"/>
      <c r="Q302" s="483"/>
      <c r="R302" s="484"/>
      <c r="S302" s="484"/>
      <c r="T302" s="485"/>
      <c r="U302" s="486"/>
      <c r="V302" s="487"/>
      <c r="W302" s="488"/>
      <c r="X302" s="33"/>
      <c r="Y302" s="32"/>
    </row>
    <row r="303" spans="1:25" ht="20.100000000000001" customHeight="1" x14ac:dyDescent="0.15">
      <c r="A303" s="17"/>
      <c r="B303" s="17"/>
      <c r="C303" s="34"/>
      <c r="D303" s="165">
        <f t="shared" si="0"/>
        <v>9</v>
      </c>
      <c r="E303" s="474"/>
      <c r="F303" s="353" t="s">
        <v>26</v>
      </c>
      <c r="G303" s="354"/>
      <c r="H303" s="354"/>
      <c r="I303" s="354"/>
      <c r="J303" s="355"/>
      <c r="K303" s="6"/>
      <c r="L303" s="489"/>
      <c r="M303" s="490"/>
      <c r="N303" s="493"/>
      <c r="O303" s="494"/>
      <c r="P303" s="495"/>
      <c r="Q303" s="499"/>
      <c r="R303" s="500"/>
      <c r="S303" s="500"/>
      <c r="T303" s="501"/>
      <c r="U303" s="505"/>
      <c r="V303" s="506"/>
      <c r="W303" s="507"/>
      <c r="X303" s="33"/>
      <c r="Y303" s="32"/>
    </row>
    <row r="304" spans="1:25" ht="20.100000000000001" customHeight="1" x14ac:dyDescent="0.15">
      <c r="A304" s="17"/>
      <c r="B304" s="17"/>
      <c r="C304" s="34"/>
      <c r="D304" s="165">
        <f t="shared" si="0"/>
        <v>10</v>
      </c>
      <c r="E304" s="474"/>
      <c r="F304" s="331" t="s">
        <v>19</v>
      </c>
      <c r="G304" s="332"/>
      <c r="H304" s="332"/>
      <c r="I304" s="332"/>
      <c r="J304" s="333"/>
      <c r="K304" s="6"/>
      <c r="L304" s="489"/>
      <c r="M304" s="490"/>
      <c r="N304" s="493"/>
      <c r="O304" s="494"/>
      <c r="P304" s="495"/>
      <c r="Q304" s="499"/>
      <c r="R304" s="500"/>
      <c r="S304" s="500"/>
      <c r="T304" s="501"/>
      <c r="U304" s="505"/>
      <c r="V304" s="506"/>
      <c r="W304" s="507"/>
      <c r="X304" s="33"/>
      <c r="Y304" s="32"/>
    </row>
    <row r="305" spans="1:25" ht="20.100000000000001" customHeight="1" x14ac:dyDescent="0.15">
      <c r="A305" s="17"/>
      <c r="B305" s="17"/>
      <c r="C305" s="34"/>
      <c r="D305" s="165">
        <f t="shared" si="0"/>
        <v>11</v>
      </c>
      <c r="E305" s="474"/>
      <c r="F305" s="331" t="s">
        <v>20</v>
      </c>
      <c r="G305" s="332"/>
      <c r="H305" s="332"/>
      <c r="I305" s="332"/>
      <c r="J305" s="333"/>
      <c r="K305" s="6"/>
      <c r="L305" s="489"/>
      <c r="M305" s="490"/>
      <c r="N305" s="493"/>
      <c r="O305" s="494"/>
      <c r="P305" s="495"/>
      <c r="Q305" s="499"/>
      <c r="R305" s="500"/>
      <c r="S305" s="500"/>
      <c r="T305" s="501"/>
      <c r="U305" s="505"/>
      <c r="V305" s="506"/>
      <c r="W305" s="507"/>
      <c r="X305" s="33"/>
      <c r="Y305" s="32"/>
    </row>
    <row r="306" spans="1:25" ht="20.100000000000001" customHeight="1" x14ac:dyDescent="0.15">
      <c r="A306" s="17"/>
      <c r="B306" s="17"/>
      <c r="C306" s="34"/>
      <c r="D306" s="165">
        <f t="shared" si="0"/>
        <v>12</v>
      </c>
      <c r="E306" s="474"/>
      <c r="F306" s="331" t="s">
        <v>21</v>
      </c>
      <c r="G306" s="332"/>
      <c r="H306" s="332"/>
      <c r="I306" s="332"/>
      <c r="J306" s="333"/>
      <c r="K306" s="6"/>
      <c r="L306" s="489"/>
      <c r="M306" s="490"/>
      <c r="N306" s="493"/>
      <c r="O306" s="494"/>
      <c r="P306" s="495"/>
      <c r="Q306" s="499"/>
      <c r="R306" s="500"/>
      <c r="S306" s="500"/>
      <c r="T306" s="501"/>
      <c r="U306" s="505"/>
      <c r="V306" s="506"/>
      <c r="W306" s="507"/>
      <c r="X306" s="33"/>
      <c r="Y306" s="32"/>
    </row>
    <row r="307" spans="1:25" ht="20.100000000000001" customHeight="1" x14ac:dyDescent="0.15">
      <c r="A307" s="17"/>
      <c r="B307" s="17"/>
      <c r="C307" s="34"/>
      <c r="D307" s="165">
        <f t="shared" si="0"/>
        <v>13</v>
      </c>
      <c r="E307" s="474"/>
      <c r="F307" s="331" t="s">
        <v>110</v>
      </c>
      <c r="G307" s="332"/>
      <c r="H307" s="332"/>
      <c r="I307" s="332"/>
      <c r="J307" s="333"/>
      <c r="K307" s="6"/>
      <c r="L307" s="489"/>
      <c r="M307" s="490"/>
      <c r="N307" s="493"/>
      <c r="O307" s="494"/>
      <c r="P307" s="495"/>
      <c r="Q307" s="499"/>
      <c r="R307" s="500"/>
      <c r="S307" s="500"/>
      <c r="T307" s="501"/>
      <c r="U307" s="505"/>
      <c r="V307" s="506"/>
      <c r="W307" s="507"/>
      <c r="X307" s="33"/>
      <c r="Y307" s="32"/>
    </row>
    <row r="308" spans="1:25" ht="20.100000000000001" customHeight="1" x14ac:dyDescent="0.15">
      <c r="A308" s="17"/>
      <c r="B308" s="17"/>
      <c r="C308" s="34"/>
      <c r="D308" s="165">
        <f t="shared" si="0"/>
        <v>14</v>
      </c>
      <c r="E308" s="474"/>
      <c r="F308" s="331" t="s">
        <v>111</v>
      </c>
      <c r="G308" s="332"/>
      <c r="H308" s="332"/>
      <c r="I308" s="332"/>
      <c r="J308" s="333"/>
      <c r="K308" s="6"/>
      <c r="L308" s="489"/>
      <c r="M308" s="490"/>
      <c r="N308" s="493"/>
      <c r="O308" s="494"/>
      <c r="P308" s="495"/>
      <c r="Q308" s="499"/>
      <c r="R308" s="500"/>
      <c r="S308" s="500"/>
      <c r="T308" s="501"/>
      <c r="U308" s="505"/>
      <c r="V308" s="506"/>
      <c r="W308" s="507"/>
      <c r="X308" s="33"/>
      <c r="Y308" s="32"/>
    </row>
    <row r="309" spans="1:25" ht="20.100000000000001" customHeight="1" x14ac:dyDescent="0.15">
      <c r="A309" s="17"/>
      <c r="B309" s="17"/>
      <c r="C309" s="34"/>
      <c r="D309" s="165">
        <f t="shared" si="0"/>
        <v>15</v>
      </c>
      <c r="E309" s="474"/>
      <c r="F309" s="331" t="s">
        <v>169</v>
      </c>
      <c r="G309" s="332"/>
      <c r="H309" s="332"/>
      <c r="I309" s="332"/>
      <c r="J309" s="333"/>
      <c r="K309" s="6"/>
      <c r="L309" s="489"/>
      <c r="M309" s="490"/>
      <c r="N309" s="493"/>
      <c r="O309" s="494"/>
      <c r="P309" s="495"/>
      <c r="Q309" s="499"/>
      <c r="R309" s="500"/>
      <c r="S309" s="500"/>
      <c r="T309" s="501"/>
      <c r="U309" s="505"/>
      <c r="V309" s="506"/>
      <c r="W309" s="507"/>
      <c r="X309" s="33"/>
      <c r="Y309" s="32"/>
    </row>
    <row r="310" spans="1:25" ht="20.100000000000001" customHeight="1" x14ac:dyDescent="0.15">
      <c r="A310" s="17"/>
      <c r="B310" s="17"/>
      <c r="C310" s="34"/>
      <c r="D310" s="165">
        <f t="shared" si="0"/>
        <v>16</v>
      </c>
      <c r="E310" s="474"/>
      <c r="F310" s="331" t="s">
        <v>170</v>
      </c>
      <c r="G310" s="332"/>
      <c r="H310" s="332"/>
      <c r="I310" s="332"/>
      <c r="J310" s="333"/>
      <c r="K310" s="6"/>
      <c r="L310" s="489"/>
      <c r="M310" s="490"/>
      <c r="N310" s="493"/>
      <c r="O310" s="494"/>
      <c r="P310" s="495"/>
      <c r="Q310" s="499"/>
      <c r="R310" s="500"/>
      <c r="S310" s="500"/>
      <c r="T310" s="501"/>
      <c r="U310" s="505"/>
      <c r="V310" s="506"/>
      <c r="W310" s="507"/>
      <c r="X310" s="33"/>
      <c r="Y310" s="32"/>
    </row>
    <row r="311" spans="1:25" ht="20.100000000000001" customHeight="1" x14ac:dyDescent="0.15">
      <c r="A311" s="17"/>
      <c r="B311" s="17"/>
      <c r="C311" s="34"/>
      <c r="D311" s="165">
        <f t="shared" si="0"/>
        <v>17</v>
      </c>
      <c r="E311" s="474"/>
      <c r="F311" s="331" t="s">
        <v>171</v>
      </c>
      <c r="G311" s="332"/>
      <c r="H311" s="332"/>
      <c r="I311" s="332"/>
      <c r="J311" s="333"/>
      <c r="K311" s="6"/>
      <c r="L311" s="489"/>
      <c r="M311" s="490"/>
      <c r="N311" s="493"/>
      <c r="O311" s="494"/>
      <c r="P311" s="495"/>
      <c r="Q311" s="499"/>
      <c r="R311" s="500"/>
      <c r="S311" s="500"/>
      <c r="T311" s="501"/>
      <c r="U311" s="505"/>
      <c r="V311" s="506"/>
      <c r="W311" s="507"/>
      <c r="X311" s="33"/>
      <c r="Y311" s="32"/>
    </row>
    <row r="312" spans="1:25" ht="20.100000000000001" customHeight="1" x14ac:dyDescent="0.15">
      <c r="A312" s="17"/>
      <c r="B312" s="17"/>
      <c r="C312" s="34"/>
      <c r="D312" s="165">
        <f t="shared" si="0"/>
        <v>18</v>
      </c>
      <c r="E312" s="474"/>
      <c r="F312" s="331" t="s">
        <v>112</v>
      </c>
      <c r="G312" s="332"/>
      <c r="H312" s="332"/>
      <c r="I312" s="332"/>
      <c r="J312" s="333"/>
      <c r="K312" s="6"/>
      <c r="L312" s="489"/>
      <c r="M312" s="490"/>
      <c r="N312" s="493"/>
      <c r="O312" s="494"/>
      <c r="P312" s="495"/>
      <c r="Q312" s="499"/>
      <c r="R312" s="500"/>
      <c r="S312" s="500"/>
      <c r="T312" s="501"/>
      <c r="U312" s="505"/>
      <c r="V312" s="506"/>
      <c r="W312" s="507"/>
      <c r="X312" s="33"/>
      <c r="Y312" s="32"/>
    </row>
    <row r="313" spans="1:25" ht="20.100000000000001" customHeight="1" x14ac:dyDescent="0.15">
      <c r="A313" s="17"/>
      <c r="B313" s="17"/>
      <c r="C313" s="34"/>
      <c r="D313" s="165">
        <f t="shared" si="0"/>
        <v>19</v>
      </c>
      <c r="E313" s="474"/>
      <c r="F313" s="331" t="s">
        <v>113</v>
      </c>
      <c r="G313" s="332"/>
      <c r="H313" s="332"/>
      <c r="I313" s="332"/>
      <c r="J313" s="333"/>
      <c r="K313" s="6"/>
      <c r="L313" s="489"/>
      <c r="M313" s="490"/>
      <c r="N313" s="493"/>
      <c r="O313" s="494"/>
      <c r="P313" s="495"/>
      <c r="Q313" s="499"/>
      <c r="R313" s="500"/>
      <c r="S313" s="500"/>
      <c r="T313" s="501"/>
      <c r="U313" s="505"/>
      <c r="V313" s="506"/>
      <c r="W313" s="507"/>
      <c r="X313" s="33"/>
      <c r="Y313" s="32"/>
    </row>
    <row r="314" spans="1:25" ht="20.100000000000001" customHeight="1" x14ac:dyDescent="0.15">
      <c r="A314" s="17"/>
      <c r="B314" s="17"/>
      <c r="C314" s="34"/>
      <c r="D314" s="166">
        <f t="shared" si="0"/>
        <v>20</v>
      </c>
      <c r="E314" s="475"/>
      <c r="F314" s="339" t="s">
        <v>114</v>
      </c>
      <c r="G314" s="340"/>
      <c r="H314" s="340"/>
      <c r="I314" s="340"/>
      <c r="J314" s="341"/>
      <c r="K314" s="7"/>
      <c r="L314" s="491"/>
      <c r="M314" s="492"/>
      <c r="N314" s="496"/>
      <c r="O314" s="497"/>
      <c r="P314" s="498"/>
      <c r="Q314" s="502"/>
      <c r="R314" s="503"/>
      <c r="S314" s="503"/>
      <c r="T314" s="504"/>
      <c r="U314" s="508"/>
      <c r="V314" s="509"/>
      <c r="W314" s="510"/>
      <c r="X314" s="33"/>
      <c r="Y314" s="32"/>
    </row>
    <row r="315" spans="1:25" ht="20.100000000000001" customHeight="1" x14ac:dyDescent="0.15">
      <c r="A315" s="17">
        <f>IF(AND(K315="○",L315="○", OR(Q315="",U315="")),1001,0)</f>
        <v>0</v>
      </c>
      <c r="B315" s="17"/>
      <c r="C315" s="34"/>
      <c r="D315" s="167">
        <f>D314+1</f>
        <v>21</v>
      </c>
      <c r="E315" s="474" t="s">
        <v>154</v>
      </c>
      <c r="F315" s="353" t="s">
        <v>135</v>
      </c>
      <c r="G315" s="354"/>
      <c r="H315" s="354"/>
      <c r="I315" s="354"/>
      <c r="J315" s="355"/>
      <c r="K315" s="8"/>
      <c r="L315" s="334"/>
      <c r="M315" s="335"/>
      <c r="N315" s="402" t="s">
        <v>115</v>
      </c>
      <c r="O315" s="403"/>
      <c r="P315" s="404"/>
      <c r="Q315" s="408"/>
      <c r="R315" s="409"/>
      <c r="S315" s="410"/>
      <c r="T315" s="411"/>
      <c r="U315" s="419"/>
      <c r="V315" s="511"/>
      <c r="W315" s="512"/>
      <c r="X315" s="33"/>
      <c r="Y315" s="32"/>
    </row>
    <row r="316" spans="1:25" ht="20.100000000000001" customHeight="1" x14ac:dyDescent="0.15">
      <c r="A316" s="17">
        <f>IF(AND(K316="○",L316="○", OR(Q315="",U315="")),1001,0)</f>
        <v>0</v>
      </c>
      <c r="B316" s="17"/>
      <c r="C316" s="34"/>
      <c r="D316" s="165">
        <f t="shared" si="0"/>
        <v>22</v>
      </c>
      <c r="E316" s="474"/>
      <c r="F316" s="331" t="s">
        <v>136</v>
      </c>
      <c r="G316" s="332"/>
      <c r="H316" s="332"/>
      <c r="I316" s="332"/>
      <c r="J316" s="333"/>
      <c r="K316" s="6"/>
      <c r="L316" s="321"/>
      <c r="M316" s="322"/>
      <c r="N316" s="402"/>
      <c r="O316" s="403"/>
      <c r="P316" s="404"/>
      <c r="Q316" s="412"/>
      <c r="R316" s="413"/>
      <c r="S316" s="414"/>
      <c r="T316" s="415"/>
      <c r="U316" s="422"/>
      <c r="V316" s="262"/>
      <c r="W316" s="513"/>
      <c r="X316" s="33"/>
      <c r="Y316" s="32"/>
    </row>
    <row r="317" spans="1:25" ht="20.100000000000001" customHeight="1" x14ac:dyDescent="0.15">
      <c r="A317" s="17">
        <f>IF(AND(K317="○",L317="○", OR(Q315="",U315="")),1001,0)</f>
        <v>0</v>
      </c>
      <c r="B317" s="17"/>
      <c r="C317" s="34"/>
      <c r="D317" s="165">
        <f t="shared" si="0"/>
        <v>23</v>
      </c>
      <c r="E317" s="474"/>
      <c r="F317" s="331" t="s">
        <v>74</v>
      </c>
      <c r="G317" s="332"/>
      <c r="H317" s="332"/>
      <c r="I317" s="332"/>
      <c r="J317" s="333"/>
      <c r="K317" s="6"/>
      <c r="L317" s="321"/>
      <c r="M317" s="322"/>
      <c r="N317" s="402"/>
      <c r="O317" s="403"/>
      <c r="P317" s="404"/>
      <c r="Q317" s="412"/>
      <c r="R317" s="413"/>
      <c r="S317" s="413"/>
      <c r="T317" s="415"/>
      <c r="U317" s="514"/>
      <c r="V317" s="262"/>
      <c r="W317" s="513"/>
      <c r="X317" s="33"/>
      <c r="Y317" s="32"/>
    </row>
    <row r="318" spans="1:25" ht="20.100000000000001" customHeight="1" x14ac:dyDescent="0.15">
      <c r="A318" s="17">
        <f>IF(AND(K318="○",L318="○", OR(Q315="",U315="")),1001,0)</f>
        <v>0</v>
      </c>
      <c r="B318" s="17"/>
      <c r="C318" s="34"/>
      <c r="D318" s="165">
        <f t="shared" si="0"/>
        <v>24</v>
      </c>
      <c r="E318" s="474"/>
      <c r="F318" s="331" t="s">
        <v>75</v>
      </c>
      <c r="G318" s="332"/>
      <c r="H318" s="332"/>
      <c r="I318" s="332"/>
      <c r="J318" s="333"/>
      <c r="K318" s="6"/>
      <c r="L318" s="321"/>
      <c r="M318" s="322"/>
      <c r="N318" s="402"/>
      <c r="O318" s="403"/>
      <c r="P318" s="404"/>
      <c r="Q318" s="412"/>
      <c r="R318" s="413"/>
      <c r="S318" s="413"/>
      <c r="T318" s="415"/>
      <c r="U318" s="514"/>
      <c r="V318" s="262"/>
      <c r="W318" s="513"/>
      <c r="X318" s="33"/>
      <c r="Y318" s="32"/>
    </row>
    <row r="319" spans="1:25" ht="20.100000000000001" customHeight="1" x14ac:dyDescent="0.15">
      <c r="A319" s="17">
        <f>IF(AND(K319="○",L319="○", OR(Q315="",U315="")),1001,0)</f>
        <v>0</v>
      </c>
      <c r="B319" s="17"/>
      <c r="C319" s="34"/>
      <c r="D319" s="165">
        <f t="shared" si="0"/>
        <v>25</v>
      </c>
      <c r="E319" s="474"/>
      <c r="F319" s="331" t="s">
        <v>76</v>
      </c>
      <c r="G319" s="332"/>
      <c r="H319" s="332"/>
      <c r="I319" s="332"/>
      <c r="J319" s="333"/>
      <c r="K319" s="6"/>
      <c r="L319" s="321"/>
      <c r="M319" s="322"/>
      <c r="N319" s="402"/>
      <c r="O319" s="403"/>
      <c r="P319" s="404"/>
      <c r="Q319" s="412"/>
      <c r="R319" s="413"/>
      <c r="S319" s="413"/>
      <c r="T319" s="415"/>
      <c r="U319" s="514"/>
      <c r="V319" s="262"/>
      <c r="W319" s="513"/>
      <c r="X319" s="33"/>
      <c r="Y319" s="32"/>
    </row>
    <row r="320" spans="1:25" ht="20.100000000000001" customHeight="1" x14ac:dyDescent="0.15">
      <c r="A320" s="17">
        <f>IF(AND(K320="○",L320="○", OR(Q315="",U315="")),1001,0)</f>
        <v>0</v>
      </c>
      <c r="B320" s="17"/>
      <c r="C320" s="34"/>
      <c r="D320" s="165">
        <f t="shared" si="0"/>
        <v>26</v>
      </c>
      <c r="E320" s="474"/>
      <c r="F320" s="331" t="s">
        <v>242</v>
      </c>
      <c r="G320" s="332"/>
      <c r="H320" s="332"/>
      <c r="I320" s="332"/>
      <c r="J320" s="333"/>
      <c r="K320" s="6"/>
      <c r="L320" s="321"/>
      <c r="M320" s="322"/>
      <c r="N320" s="402"/>
      <c r="O320" s="403"/>
      <c r="P320" s="404"/>
      <c r="Q320" s="412"/>
      <c r="R320" s="413"/>
      <c r="S320" s="413"/>
      <c r="T320" s="415"/>
      <c r="U320" s="514"/>
      <c r="V320" s="262"/>
      <c r="W320" s="513"/>
      <c r="X320" s="33"/>
      <c r="Y320" s="32"/>
    </row>
    <row r="321" spans="1:25" ht="20.100000000000001" customHeight="1" x14ac:dyDescent="0.15">
      <c r="A321" s="17">
        <f>IF(AND(K321="○",L321="○", OR(Q315="",U315="")),1001,0)</f>
        <v>0</v>
      </c>
      <c r="B321" s="17"/>
      <c r="C321" s="34"/>
      <c r="D321" s="165">
        <f t="shared" si="0"/>
        <v>27</v>
      </c>
      <c r="E321" s="474"/>
      <c r="F321" s="331" t="s">
        <v>77</v>
      </c>
      <c r="G321" s="332"/>
      <c r="H321" s="332"/>
      <c r="I321" s="332"/>
      <c r="J321" s="333"/>
      <c r="K321" s="6"/>
      <c r="L321" s="321"/>
      <c r="M321" s="322"/>
      <c r="N321" s="402"/>
      <c r="O321" s="403"/>
      <c r="P321" s="404"/>
      <c r="Q321" s="412"/>
      <c r="R321" s="413"/>
      <c r="S321" s="413"/>
      <c r="T321" s="415"/>
      <c r="U321" s="514"/>
      <c r="V321" s="262"/>
      <c r="W321" s="513"/>
      <c r="X321" s="33"/>
      <c r="Y321" s="32"/>
    </row>
    <row r="322" spans="1:25" ht="20.100000000000001" customHeight="1" x14ac:dyDescent="0.15">
      <c r="A322" s="17">
        <f>IF(AND(K322="○",L322="○", OR(Q315="",U315="")),1001,0)</f>
        <v>0</v>
      </c>
      <c r="B322" s="17"/>
      <c r="C322" s="34"/>
      <c r="D322" s="165">
        <f t="shared" si="0"/>
        <v>28</v>
      </c>
      <c r="E322" s="474"/>
      <c r="F322" s="331" t="s">
        <v>71</v>
      </c>
      <c r="G322" s="332"/>
      <c r="H322" s="332"/>
      <c r="I322" s="332"/>
      <c r="J322" s="333"/>
      <c r="K322" s="6"/>
      <c r="L322" s="321"/>
      <c r="M322" s="322"/>
      <c r="N322" s="402"/>
      <c r="O322" s="403"/>
      <c r="P322" s="404"/>
      <c r="Q322" s="412"/>
      <c r="R322" s="413"/>
      <c r="S322" s="413"/>
      <c r="T322" s="415"/>
      <c r="U322" s="514"/>
      <c r="V322" s="262"/>
      <c r="W322" s="513"/>
      <c r="X322" s="33"/>
      <c r="Y322" s="32"/>
    </row>
    <row r="323" spans="1:25" ht="20.100000000000001" customHeight="1" x14ac:dyDescent="0.15">
      <c r="A323" s="17">
        <f>IF(AND(K323="○",L323="○", OR(Q315="",U315="")),1001,0)</f>
        <v>0</v>
      </c>
      <c r="B323" s="17"/>
      <c r="C323" s="34"/>
      <c r="D323" s="165">
        <f t="shared" si="0"/>
        <v>29</v>
      </c>
      <c r="E323" s="474"/>
      <c r="F323" s="331" t="s">
        <v>72</v>
      </c>
      <c r="G323" s="332"/>
      <c r="H323" s="332"/>
      <c r="I323" s="332"/>
      <c r="J323" s="333"/>
      <c r="K323" s="6"/>
      <c r="L323" s="321"/>
      <c r="M323" s="322"/>
      <c r="N323" s="402"/>
      <c r="O323" s="403"/>
      <c r="P323" s="404"/>
      <c r="Q323" s="412"/>
      <c r="R323" s="413"/>
      <c r="S323" s="413"/>
      <c r="T323" s="415"/>
      <c r="U323" s="514"/>
      <c r="V323" s="262"/>
      <c r="W323" s="513"/>
      <c r="X323" s="33"/>
      <c r="Y323" s="32"/>
    </row>
    <row r="324" spans="1:25" ht="20.100000000000001" customHeight="1" x14ac:dyDescent="0.15">
      <c r="A324" s="17">
        <f>IF(AND(K324="○",L324="○", OR(Q315="",U315="")),1001,0)</f>
        <v>0</v>
      </c>
      <c r="B324" s="17"/>
      <c r="C324" s="34"/>
      <c r="D324" s="165">
        <f t="shared" si="0"/>
        <v>30</v>
      </c>
      <c r="E324" s="474"/>
      <c r="F324" s="331" t="s">
        <v>73</v>
      </c>
      <c r="G324" s="332"/>
      <c r="H324" s="332"/>
      <c r="I324" s="332"/>
      <c r="J324" s="333"/>
      <c r="K324" s="6"/>
      <c r="L324" s="321"/>
      <c r="M324" s="322"/>
      <c r="N324" s="402"/>
      <c r="O324" s="403"/>
      <c r="P324" s="404"/>
      <c r="Q324" s="412"/>
      <c r="R324" s="413"/>
      <c r="S324" s="413"/>
      <c r="T324" s="415"/>
      <c r="U324" s="514"/>
      <c r="V324" s="262"/>
      <c r="W324" s="513"/>
      <c r="X324" s="33"/>
      <c r="Y324" s="32"/>
    </row>
    <row r="325" spans="1:25" ht="20.100000000000001" customHeight="1" x14ac:dyDescent="0.15">
      <c r="A325" s="17">
        <f>IF(AND(K325="○",L325="○", OR(Q315="",U315="")),1001,0)</f>
        <v>0</v>
      </c>
      <c r="B325" s="17"/>
      <c r="C325" s="34"/>
      <c r="D325" s="165">
        <f t="shared" si="0"/>
        <v>31</v>
      </c>
      <c r="E325" s="474"/>
      <c r="F325" s="331" t="s">
        <v>137</v>
      </c>
      <c r="G325" s="332"/>
      <c r="H325" s="332"/>
      <c r="I325" s="332"/>
      <c r="J325" s="333"/>
      <c r="K325" s="6"/>
      <c r="L325" s="321"/>
      <c r="M325" s="322"/>
      <c r="N325" s="402"/>
      <c r="O325" s="403"/>
      <c r="P325" s="404"/>
      <c r="Q325" s="412"/>
      <c r="R325" s="413"/>
      <c r="S325" s="413"/>
      <c r="T325" s="415"/>
      <c r="U325" s="514"/>
      <c r="V325" s="262"/>
      <c r="W325" s="513"/>
      <c r="X325" s="33"/>
      <c r="Y325" s="32"/>
    </row>
    <row r="326" spans="1:25" ht="20.100000000000001" customHeight="1" x14ac:dyDescent="0.15">
      <c r="A326" s="17">
        <f>IF(AND(K326="○",L326="○", OR(Q315="",U315="")),1001,0)</f>
        <v>0</v>
      </c>
      <c r="B326" s="17"/>
      <c r="C326" s="34"/>
      <c r="D326" s="165">
        <f t="shared" si="0"/>
        <v>32</v>
      </c>
      <c r="E326" s="474"/>
      <c r="F326" s="331" t="s">
        <v>138</v>
      </c>
      <c r="G326" s="332"/>
      <c r="H326" s="332"/>
      <c r="I326" s="332"/>
      <c r="J326" s="333"/>
      <c r="K326" s="6"/>
      <c r="L326" s="321"/>
      <c r="M326" s="322"/>
      <c r="N326" s="402"/>
      <c r="O326" s="403"/>
      <c r="P326" s="404"/>
      <c r="Q326" s="412"/>
      <c r="R326" s="413"/>
      <c r="S326" s="413"/>
      <c r="T326" s="415"/>
      <c r="U326" s="514"/>
      <c r="V326" s="262"/>
      <c r="W326" s="513"/>
      <c r="X326" s="33"/>
      <c r="Y326" s="32"/>
    </row>
    <row r="327" spans="1:25" ht="20.100000000000001" customHeight="1" x14ac:dyDescent="0.15">
      <c r="A327" s="17">
        <f>IF(AND(K327="○",L327="○", OR(Q315="",U315="")),1001,0)</f>
        <v>0</v>
      </c>
      <c r="B327" s="17"/>
      <c r="C327" s="34"/>
      <c r="D327" s="165">
        <f t="shared" si="0"/>
        <v>33</v>
      </c>
      <c r="E327" s="474"/>
      <c r="F327" s="331" t="s">
        <v>139</v>
      </c>
      <c r="G327" s="332"/>
      <c r="H327" s="332"/>
      <c r="I327" s="332"/>
      <c r="J327" s="333"/>
      <c r="K327" s="6"/>
      <c r="L327" s="321"/>
      <c r="M327" s="322"/>
      <c r="N327" s="402"/>
      <c r="O327" s="403"/>
      <c r="P327" s="404"/>
      <c r="Q327" s="412"/>
      <c r="R327" s="413"/>
      <c r="S327" s="413"/>
      <c r="T327" s="415"/>
      <c r="U327" s="514"/>
      <c r="V327" s="262"/>
      <c r="W327" s="513"/>
      <c r="X327" s="33"/>
      <c r="Y327" s="32"/>
    </row>
    <row r="328" spans="1:25" ht="20.100000000000001" customHeight="1" x14ac:dyDescent="0.15">
      <c r="A328" s="17">
        <f>IF(AND(K328="○",L328="○", OR(Q315="",U315="")),1001,0)</f>
        <v>0</v>
      </c>
      <c r="B328" s="17"/>
      <c r="C328" s="34"/>
      <c r="D328" s="165">
        <f t="shared" si="0"/>
        <v>34</v>
      </c>
      <c r="E328" s="474"/>
      <c r="F328" s="331" t="s">
        <v>70</v>
      </c>
      <c r="G328" s="332"/>
      <c r="H328" s="332"/>
      <c r="I328" s="332"/>
      <c r="J328" s="333"/>
      <c r="K328" s="6"/>
      <c r="L328" s="321"/>
      <c r="M328" s="322"/>
      <c r="N328" s="402"/>
      <c r="O328" s="403"/>
      <c r="P328" s="404"/>
      <c r="Q328" s="412"/>
      <c r="R328" s="413"/>
      <c r="S328" s="413"/>
      <c r="T328" s="415"/>
      <c r="U328" s="514"/>
      <c r="V328" s="262"/>
      <c r="W328" s="513"/>
      <c r="X328" s="33"/>
      <c r="Y328" s="32"/>
    </row>
    <row r="329" spans="1:25" ht="20.100000000000001" customHeight="1" x14ac:dyDescent="0.15">
      <c r="A329" s="17">
        <f>IF(AND(K329="○",L329="○", OR(Q315="",U315="")),1001,0)</f>
        <v>0</v>
      </c>
      <c r="B329" s="17"/>
      <c r="C329" s="34"/>
      <c r="D329" s="165">
        <f t="shared" si="0"/>
        <v>35</v>
      </c>
      <c r="E329" s="474"/>
      <c r="F329" s="331" t="s">
        <v>140</v>
      </c>
      <c r="G329" s="332"/>
      <c r="H329" s="332"/>
      <c r="I329" s="332"/>
      <c r="J329" s="333"/>
      <c r="K329" s="6"/>
      <c r="L329" s="321"/>
      <c r="M329" s="322"/>
      <c r="N329" s="402"/>
      <c r="O329" s="403"/>
      <c r="P329" s="404"/>
      <c r="Q329" s="412"/>
      <c r="R329" s="413"/>
      <c r="S329" s="413"/>
      <c r="T329" s="415"/>
      <c r="U329" s="514"/>
      <c r="V329" s="262"/>
      <c r="W329" s="513"/>
      <c r="X329" s="33"/>
      <c r="Y329" s="32"/>
    </row>
    <row r="330" spans="1:25" ht="20.100000000000001" customHeight="1" x14ac:dyDescent="0.15">
      <c r="A330" s="17">
        <f>IF(AND(K330="○",L330="○", OR(Q315="",U315="")),1001,0)</f>
        <v>0</v>
      </c>
      <c r="B330" s="17"/>
      <c r="C330" s="34"/>
      <c r="D330" s="165">
        <f t="shared" si="0"/>
        <v>36</v>
      </c>
      <c r="E330" s="474"/>
      <c r="F330" s="331" t="s">
        <v>141</v>
      </c>
      <c r="G330" s="332"/>
      <c r="H330" s="332"/>
      <c r="I330" s="332"/>
      <c r="J330" s="333"/>
      <c r="K330" s="6"/>
      <c r="L330" s="321"/>
      <c r="M330" s="322"/>
      <c r="N330" s="402"/>
      <c r="O330" s="403"/>
      <c r="P330" s="404"/>
      <c r="Q330" s="412"/>
      <c r="R330" s="413"/>
      <c r="S330" s="413"/>
      <c r="T330" s="415"/>
      <c r="U330" s="514"/>
      <c r="V330" s="262"/>
      <c r="W330" s="513"/>
      <c r="X330" s="33"/>
      <c r="Y330" s="32"/>
    </row>
    <row r="331" spans="1:25" ht="20.100000000000001" customHeight="1" x14ac:dyDescent="0.15">
      <c r="A331" s="17">
        <f>IF(AND(K331="○",L331="○", OR(Q315="",U315="")),1001,0)</f>
        <v>0</v>
      </c>
      <c r="B331" s="17"/>
      <c r="C331" s="34"/>
      <c r="D331" s="165">
        <f t="shared" si="0"/>
        <v>37</v>
      </c>
      <c r="E331" s="474"/>
      <c r="F331" s="331" t="s">
        <v>142</v>
      </c>
      <c r="G331" s="332"/>
      <c r="H331" s="332"/>
      <c r="I331" s="332"/>
      <c r="J331" s="333"/>
      <c r="K331" s="6"/>
      <c r="L331" s="321"/>
      <c r="M331" s="322"/>
      <c r="N331" s="402"/>
      <c r="O331" s="403"/>
      <c r="P331" s="404"/>
      <c r="Q331" s="412"/>
      <c r="R331" s="413"/>
      <c r="S331" s="413"/>
      <c r="T331" s="415"/>
      <c r="U331" s="514"/>
      <c r="V331" s="262"/>
      <c r="W331" s="513"/>
      <c r="X331" s="33"/>
      <c r="Y331" s="32"/>
    </row>
    <row r="332" spans="1:25" ht="20.100000000000001" customHeight="1" x14ac:dyDescent="0.15">
      <c r="A332" s="17">
        <f>IF(AND(K332="○",L332="○", OR(Q315="",U315="")),1001,0)</f>
        <v>0</v>
      </c>
      <c r="B332" s="17"/>
      <c r="C332" s="34"/>
      <c r="D332" s="165">
        <f t="shared" si="0"/>
        <v>38</v>
      </c>
      <c r="E332" s="474"/>
      <c r="F332" s="331" t="s">
        <v>143</v>
      </c>
      <c r="G332" s="332"/>
      <c r="H332" s="332"/>
      <c r="I332" s="332"/>
      <c r="J332" s="333"/>
      <c r="K332" s="6"/>
      <c r="L332" s="321"/>
      <c r="M332" s="322"/>
      <c r="N332" s="402"/>
      <c r="O332" s="403"/>
      <c r="P332" s="404"/>
      <c r="Q332" s="412"/>
      <c r="R332" s="413"/>
      <c r="S332" s="413"/>
      <c r="T332" s="415"/>
      <c r="U332" s="514"/>
      <c r="V332" s="262"/>
      <c r="W332" s="513"/>
      <c r="X332" s="33"/>
      <c r="Y332" s="32"/>
    </row>
    <row r="333" spans="1:25" ht="20.100000000000001" customHeight="1" x14ac:dyDescent="0.15">
      <c r="A333" s="17">
        <f>IF(AND(K333="○",L333="○", OR(Q315="",U315="")),1001,0)</f>
        <v>0</v>
      </c>
      <c r="B333" s="17"/>
      <c r="C333" s="34"/>
      <c r="D333" s="165">
        <f t="shared" si="0"/>
        <v>39</v>
      </c>
      <c r="E333" s="474"/>
      <c r="F333" s="331" t="s">
        <v>144</v>
      </c>
      <c r="G333" s="332"/>
      <c r="H333" s="332"/>
      <c r="I333" s="332"/>
      <c r="J333" s="333"/>
      <c r="K333" s="9"/>
      <c r="L333" s="321"/>
      <c r="M333" s="322"/>
      <c r="N333" s="402"/>
      <c r="O333" s="403"/>
      <c r="P333" s="404"/>
      <c r="Q333" s="412"/>
      <c r="R333" s="413"/>
      <c r="S333" s="413"/>
      <c r="T333" s="415"/>
      <c r="U333" s="514"/>
      <c r="V333" s="262"/>
      <c r="W333" s="513"/>
      <c r="X333" s="33"/>
      <c r="Y333" s="32"/>
    </row>
    <row r="334" spans="1:25" ht="20.100000000000001" customHeight="1" x14ac:dyDescent="0.15">
      <c r="A334" s="17">
        <f>IF(AND(K334="○",L334="○", OR(Q315="",U315="")),1001,0)</f>
        <v>0</v>
      </c>
      <c r="B334" s="17"/>
      <c r="C334" s="34"/>
      <c r="D334" s="165">
        <f t="shared" si="0"/>
        <v>40</v>
      </c>
      <c r="E334" s="474"/>
      <c r="F334" s="331" t="s">
        <v>145</v>
      </c>
      <c r="G334" s="332"/>
      <c r="H334" s="332"/>
      <c r="I334" s="332"/>
      <c r="J334" s="333"/>
      <c r="K334" s="6"/>
      <c r="L334" s="321"/>
      <c r="M334" s="322"/>
      <c r="N334" s="402"/>
      <c r="O334" s="403"/>
      <c r="P334" s="404"/>
      <c r="Q334" s="412"/>
      <c r="R334" s="413"/>
      <c r="S334" s="413"/>
      <c r="T334" s="415"/>
      <c r="U334" s="514"/>
      <c r="V334" s="262"/>
      <c r="W334" s="513"/>
      <c r="X334" s="33"/>
      <c r="Y334" s="32"/>
    </row>
    <row r="335" spans="1:25" ht="20.100000000000001" customHeight="1" x14ac:dyDescent="0.15">
      <c r="A335" s="17">
        <f>IF(AND(K335="○",L335="○", OR(Q315="",U315="")),1001,0)</f>
        <v>0</v>
      </c>
      <c r="B335" s="17"/>
      <c r="C335" s="34"/>
      <c r="D335" s="165">
        <f t="shared" si="0"/>
        <v>41</v>
      </c>
      <c r="E335" s="474"/>
      <c r="F335" s="331" t="s">
        <v>25</v>
      </c>
      <c r="G335" s="332"/>
      <c r="H335" s="332"/>
      <c r="I335" s="332"/>
      <c r="J335" s="333"/>
      <c r="K335" s="6"/>
      <c r="L335" s="321"/>
      <c r="M335" s="322"/>
      <c r="N335" s="480"/>
      <c r="O335" s="481"/>
      <c r="P335" s="482"/>
      <c r="Q335" s="483"/>
      <c r="R335" s="484"/>
      <c r="S335" s="484"/>
      <c r="T335" s="485"/>
      <c r="U335" s="515"/>
      <c r="V335" s="516"/>
      <c r="W335" s="517"/>
      <c r="X335" s="33"/>
      <c r="Y335" s="32"/>
    </row>
    <row r="336" spans="1:25" ht="20.100000000000001" customHeight="1" x14ac:dyDescent="0.15">
      <c r="A336" s="17"/>
      <c r="B336" s="17"/>
      <c r="C336" s="34"/>
      <c r="D336" s="165">
        <f t="shared" si="0"/>
        <v>42</v>
      </c>
      <c r="E336" s="474"/>
      <c r="F336" s="331" t="s">
        <v>22</v>
      </c>
      <c r="G336" s="332"/>
      <c r="H336" s="332"/>
      <c r="I336" s="332"/>
      <c r="J336" s="333"/>
      <c r="K336" s="6"/>
      <c r="L336" s="518"/>
      <c r="M336" s="519"/>
      <c r="N336" s="523"/>
      <c r="O336" s="524"/>
      <c r="P336" s="525"/>
      <c r="Q336" s="529"/>
      <c r="R336" s="530"/>
      <c r="S336" s="530"/>
      <c r="T336" s="531"/>
      <c r="U336" s="532"/>
      <c r="V336" s="533"/>
      <c r="W336" s="533"/>
      <c r="X336" s="168"/>
      <c r="Y336" s="32"/>
    </row>
    <row r="337" spans="1:25" ht="20.100000000000001" customHeight="1" x14ac:dyDescent="0.15">
      <c r="A337" s="17"/>
      <c r="B337" s="17"/>
      <c r="C337" s="34"/>
      <c r="D337" s="165">
        <f t="shared" si="0"/>
        <v>43</v>
      </c>
      <c r="E337" s="474"/>
      <c r="F337" s="331" t="s">
        <v>116</v>
      </c>
      <c r="G337" s="332"/>
      <c r="H337" s="332"/>
      <c r="I337" s="332"/>
      <c r="J337" s="333"/>
      <c r="K337" s="6"/>
      <c r="L337" s="520"/>
      <c r="M337" s="521"/>
      <c r="N337" s="523"/>
      <c r="O337" s="524"/>
      <c r="P337" s="525"/>
      <c r="Q337" s="499"/>
      <c r="R337" s="500"/>
      <c r="S337" s="500"/>
      <c r="T337" s="501"/>
      <c r="U337" s="532"/>
      <c r="V337" s="533"/>
      <c r="W337" s="534"/>
      <c r="X337" s="33"/>
      <c r="Y337" s="32"/>
    </row>
    <row r="338" spans="1:25" ht="20.100000000000001" customHeight="1" x14ac:dyDescent="0.15">
      <c r="A338" s="17"/>
      <c r="B338" s="17"/>
      <c r="C338" s="34"/>
      <c r="D338" s="165">
        <f t="shared" si="0"/>
        <v>44</v>
      </c>
      <c r="E338" s="474"/>
      <c r="F338" s="331" t="s">
        <v>23</v>
      </c>
      <c r="G338" s="332"/>
      <c r="H338" s="332"/>
      <c r="I338" s="332"/>
      <c r="J338" s="333"/>
      <c r="K338" s="6"/>
      <c r="L338" s="520"/>
      <c r="M338" s="521"/>
      <c r="N338" s="523"/>
      <c r="O338" s="524"/>
      <c r="P338" s="525"/>
      <c r="Q338" s="499"/>
      <c r="R338" s="500"/>
      <c r="S338" s="500"/>
      <c r="T338" s="501"/>
      <c r="U338" s="532"/>
      <c r="V338" s="533"/>
      <c r="W338" s="534"/>
      <c r="X338" s="33"/>
      <c r="Y338" s="32"/>
    </row>
    <row r="339" spans="1:25" ht="20.100000000000001" customHeight="1" x14ac:dyDescent="0.15">
      <c r="A339" s="17"/>
      <c r="B339" s="17"/>
      <c r="C339" s="34"/>
      <c r="D339" s="165">
        <f t="shared" si="0"/>
        <v>45</v>
      </c>
      <c r="E339" s="474"/>
      <c r="F339" s="345" t="s">
        <v>117</v>
      </c>
      <c r="G339" s="346"/>
      <c r="H339" s="346"/>
      <c r="I339" s="346"/>
      <c r="J339" s="347"/>
      <c r="K339" s="6"/>
      <c r="L339" s="520"/>
      <c r="M339" s="521"/>
      <c r="N339" s="523"/>
      <c r="O339" s="524"/>
      <c r="P339" s="525"/>
      <c r="Q339" s="499"/>
      <c r="R339" s="500"/>
      <c r="S339" s="500"/>
      <c r="T339" s="501"/>
      <c r="U339" s="532"/>
      <c r="V339" s="533"/>
      <c r="W339" s="534"/>
      <c r="X339" s="33"/>
      <c r="Y339" s="32"/>
    </row>
    <row r="340" spans="1:25" ht="20.100000000000001" customHeight="1" x14ac:dyDescent="0.15">
      <c r="A340" s="17"/>
      <c r="B340" s="17"/>
      <c r="C340" s="34"/>
      <c r="D340" s="165">
        <f t="shared" si="0"/>
        <v>46</v>
      </c>
      <c r="E340" s="474"/>
      <c r="F340" s="345" t="s">
        <v>118</v>
      </c>
      <c r="G340" s="346"/>
      <c r="H340" s="346"/>
      <c r="I340" s="346"/>
      <c r="J340" s="347"/>
      <c r="K340" s="6"/>
      <c r="L340" s="520"/>
      <c r="M340" s="521"/>
      <c r="N340" s="523"/>
      <c r="O340" s="524"/>
      <c r="P340" s="525"/>
      <c r="Q340" s="499"/>
      <c r="R340" s="500"/>
      <c r="S340" s="500"/>
      <c r="T340" s="501"/>
      <c r="U340" s="532"/>
      <c r="V340" s="533"/>
      <c r="W340" s="534"/>
      <c r="X340" s="33"/>
      <c r="Y340" s="32"/>
    </row>
    <row r="341" spans="1:25" ht="20.100000000000001" customHeight="1" x14ac:dyDescent="0.15">
      <c r="A341" s="17"/>
      <c r="B341" s="17"/>
      <c r="C341" s="34"/>
      <c r="D341" s="165">
        <f t="shared" si="0"/>
        <v>47</v>
      </c>
      <c r="E341" s="474"/>
      <c r="F341" s="345" t="s">
        <v>119</v>
      </c>
      <c r="G341" s="346"/>
      <c r="H341" s="346"/>
      <c r="I341" s="346"/>
      <c r="J341" s="347"/>
      <c r="K341" s="6"/>
      <c r="L341" s="520"/>
      <c r="M341" s="521"/>
      <c r="N341" s="523"/>
      <c r="O341" s="524"/>
      <c r="P341" s="525"/>
      <c r="Q341" s="499"/>
      <c r="R341" s="500"/>
      <c r="S341" s="500"/>
      <c r="T341" s="501"/>
      <c r="U341" s="532"/>
      <c r="V341" s="533"/>
      <c r="W341" s="534"/>
      <c r="X341" s="33"/>
      <c r="Y341" s="32"/>
    </row>
    <row r="342" spans="1:25" ht="20.100000000000001" customHeight="1" x14ac:dyDescent="0.15">
      <c r="A342" s="17"/>
      <c r="B342" s="17"/>
      <c r="C342" s="34"/>
      <c r="D342" s="165">
        <f t="shared" si="0"/>
        <v>48</v>
      </c>
      <c r="E342" s="474"/>
      <c r="F342" s="345" t="s">
        <v>120</v>
      </c>
      <c r="G342" s="346"/>
      <c r="H342" s="346"/>
      <c r="I342" s="346"/>
      <c r="J342" s="347"/>
      <c r="K342" s="6"/>
      <c r="L342" s="520"/>
      <c r="M342" s="521"/>
      <c r="N342" s="523"/>
      <c r="O342" s="524"/>
      <c r="P342" s="525"/>
      <c r="Q342" s="499"/>
      <c r="R342" s="500"/>
      <c r="S342" s="500"/>
      <c r="T342" s="501"/>
      <c r="U342" s="532"/>
      <c r="V342" s="533"/>
      <c r="W342" s="534"/>
      <c r="X342" s="33"/>
      <c r="Y342" s="32"/>
    </row>
    <row r="343" spans="1:25" ht="20.100000000000001" customHeight="1" x14ac:dyDescent="0.15">
      <c r="A343" s="17"/>
      <c r="B343" s="17"/>
      <c r="C343" s="34"/>
      <c r="D343" s="165">
        <f t="shared" si="0"/>
        <v>49</v>
      </c>
      <c r="E343" s="474"/>
      <c r="F343" s="345" t="s">
        <v>121</v>
      </c>
      <c r="G343" s="346"/>
      <c r="H343" s="346"/>
      <c r="I343" s="346"/>
      <c r="J343" s="347"/>
      <c r="K343" s="6"/>
      <c r="L343" s="520"/>
      <c r="M343" s="521"/>
      <c r="N343" s="523"/>
      <c r="O343" s="524"/>
      <c r="P343" s="525"/>
      <c r="Q343" s="499"/>
      <c r="R343" s="500"/>
      <c r="S343" s="500"/>
      <c r="T343" s="501"/>
      <c r="U343" s="532"/>
      <c r="V343" s="533"/>
      <c r="W343" s="534"/>
      <c r="X343" s="33"/>
      <c r="Y343" s="32"/>
    </row>
    <row r="344" spans="1:25" ht="20.100000000000001" customHeight="1" x14ac:dyDescent="0.15">
      <c r="A344" s="17"/>
      <c r="B344" s="17"/>
      <c r="C344" s="34"/>
      <c r="D344" s="166">
        <f t="shared" si="0"/>
        <v>50</v>
      </c>
      <c r="E344" s="475"/>
      <c r="F344" s="339" t="s">
        <v>24</v>
      </c>
      <c r="G344" s="340"/>
      <c r="H344" s="340"/>
      <c r="I344" s="340"/>
      <c r="J344" s="341"/>
      <c r="K344" s="7"/>
      <c r="L344" s="491"/>
      <c r="M344" s="522"/>
      <c r="N344" s="526"/>
      <c r="O344" s="527"/>
      <c r="P344" s="528"/>
      <c r="Q344" s="502"/>
      <c r="R344" s="503"/>
      <c r="S344" s="503"/>
      <c r="T344" s="504"/>
      <c r="U344" s="535"/>
      <c r="V344" s="536"/>
      <c r="W344" s="537"/>
      <c r="X344" s="33"/>
      <c r="Y344" s="32"/>
    </row>
    <row r="345" spans="1:25" ht="20.100000000000001" customHeight="1" x14ac:dyDescent="0.15">
      <c r="A345" s="17">
        <f>IF(AND(K345="○", OR(Q345="",U345="")),1001,0)</f>
        <v>0</v>
      </c>
      <c r="B345" s="17"/>
      <c r="C345" s="34"/>
      <c r="D345" s="169">
        <f t="shared" si="0"/>
        <v>51</v>
      </c>
      <c r="E345" s="556" t="s">
        <v>172</v>
      </c>
      <c r="F345" s="557"/>
      <c r="G345" s="557"/>
      <c r="H345" s="557"/>
      <c r="I345" s="557"/>
      <c r="J345" s="558"/>
      <c r="K345" s="9"/>
      <c r="L345" s="348"/>
      <c r="M345" s="349"/>
      <c r="N345" s="559" t="s">
        <v>122</v>
      </c>
      <c r="O345" s="560"/>
      <c r="P345" s="561"/>
      <c r="Q345" s="562"/>
      <c r="R345" s="563"/>
      <c r="S345" s="564"/>
      <c r="T345" s="565"/>
      <c r="U345" s="566"/>
      <c r="V345" s="564"/>
      <c r="W345" s="567"/>
      <c r="X345" s="33"/>
      <c r="Y345" s="32"/>
    </row>
    <row r="346" spans="1:25" ht="20.100000000000001" customHeight="1" x14ac:dyDescent="0.15">
      <c r="A346" s="17">
        <f>IF(AND(K346="○",L346="○", OR(Q346="",U346="")),1001,0)</f>
        <v>0</v>
      </c>
      <c r="B346" s="17"/>
      <c r="C346" s="28"/>
      <c r="D346" s="164">
        <f t="shared" si="0"/>
        <v>52</v>
      </c>
      <c r="E346" s="568" t="s">
        <v>155</v>
      </c>
      <c r="F346" s="336" t="s">
        <v>146</v>
      </c>
      <c r="G346" s="337"/>
      <c r="H346" s="337"/>
      <c r="I346" s="337"/>
      <c r="J346" s="338"/>
      <c r="K346" s="10"/>
      <c r="L346" s="334"/>
      <c r="M346" s="335"/>
      <c r="N346" s="571" t="s">
        <v>123</v>
      </c>
      <c r="O346" s="572"/>
      <c r="P346" s="573"/>
      <c r="Q346" s="577"/>
      <c r="R346" s="578"/>
      <c r="S346" s="420"/>
      <c r="T346" s="579"/>
      <c r="U346" s="419"/>
      <c r="V346" s="585"/>
      <c r="W346" s="586"/>
      <c r="X346" s="81"/>
    </row>
    <row r="347" spans="1:25" ht="20.100000000000001" customHeight="1" x14ac:dyDescent="0.15">
      <c r="A347" s="17">
        <f>IF(AND(K347="○",L347="○", OR(Q346="",U346="")),1001,0)</f>
        <v>0</v>
      </c>
      <c r="B347" s="17"/>
      <c r="C347" s="34"/>
      <c r="D347" s="165">
        <f t="shared" si="0"/>
        <v>53</v>
      </c>
      <c r="E347" s="569"/>
      <c r="F347" s="331" t="s">
        <v>147</v>
      </c>
      <c r="G347" s="332"/>
      <c r="H347" s="332"/>
      <c r="I347" s="332"/>
      <c r="J347" s="333"/>
      <c r="K347" s="6"/>
      <c r="L347" s="321"/>
      <c r="M347" s="322"/>
      <c r="N347" s="559"/>
      <c r="O347" s="560"/>
      <c r="P347" s="561"/>
      <c r="Q347" s="580"/>
      <c r="R347" s="201"/>
      <c r="S347" s="247"/>
      <c r="T347" s="581"/>
      <c r="U347" s="422"/>
      <c r="V347" s="287"/>
      <c r="W347" s="587"/>
      <c r="X347" s="33"/>
    </row>
    <row r="348" spans="1:25" ht="20.100000000000001" customHeight="1" x14ac:dyDescent="0.15">
      <c r="A348" s="17">
        <f>IF(AND(K348="○",L348="○", OR(Q346="",U346="")),1001,0)</f>
        <v>0</v>
      </c>
      <c r="B348" s="17"/>
      <c r="C348" s="34"/>
      <c r="D348" s="165">
        <f t="shared" si="0"/>
        <v>54</v>
      </c>
      <c r="E348" s="569"/>
      <c r="F348" s="331" t="s">
        <v>148</v>
      </c>
      <c r="G348" s="332"/>
      <c r="H348" s="332"/>
      <c r="I348" s="332"/>
      <c r="J348" s="333"/>
      <c r="K348" s="6"/>
      <c r="L348" s="321"/>
      <c r="M348" s="322"/>
      <c r="N348" s="559"/>
      <c r="O348" s="560"/>
      <c r="P348" s="561"/>
      <c r="Q348" s="580"/>
      <c r="R348" s="201"/>
      <c r="S348" s="201"/>
      <c r="T348" s="581"/>
      <c r="U348" s="588"/>
      <c r="V348" s="287"/>
      <c r="W348" s="587"/>
      <c r="X348" s="33"/>
      <c r="Y348" s="32"/>
    </row>
    <row r="349" spans="1:25" ht="20.100000000000001" customHeight="1" x14ac:dyDescent="0.15">
      <c r="A349" s="17">
        <f>IF(AND(K349="○",L349="○", OR(Q346="",U346="")),1001,0)</f>
        <v>0</v>
      </c>
      <c r="B349" s="17"/>
      <c r="C349" s="34"/>
      <c r="D349" s="165">
        <f t="shared" si="0"/>
        <v>55</v>
      </c>
      <c r="E349" s="569"/>
      <c r="F349" s="331" t="s">
        <v>149</v>
      </c>
      <c r="G349" s="332"/>
      <c r="H349" s="332"/>
      <c r="I349" s="332"/>
      <c r="J349" s="333"/>
      <c r="K349" s="6"/>
      <c r="L349" s="321"/>
      <c r="M349" s="322"/>
      <c r="N349" s="559"/>
      <c r="O349" s="560"/>
      <c r="P349" s="561"/>
      <c r="Q349" s="580"/>
      <c r="R349" s="201"/>
      <c r="S349" s="201"/>
      <c r="T349" s="581"/>
      <c r="U349" s="588"/>
      <c r="V349" s="287"/>
      <c r="W349" s="587"/>
      <c r="X349" s="33"/>
      <c r="Y349" s="32"/>
    </row>
    <row r="350" spans="1:25" ht="20.100000000000001" customHeight="1" x14ac:dyDescent="0.15">
      <c r="A350" s="17">
        <f>IF(AND(K350="○",L350="○", OR(Q346="",U346="")),1001,0)</f>
        <v>0</v>
      </c>
      <c r="B350" s="17"/>
      <c r="C350" s="34"/>
      <c r="D350" s="165">
        <f t="shared" si="0"/>
        <v>56</v>
      </c>
      <c r="E350" s="569"/>
      <c r="F350" s="331" t="s">
        <v>156</v>
      </c>
      <c r="G350" s="332"/>
      <c r="H350" s="332"/>
      <c r="I350" s="332"/>
      <c r="J350" s="333"/>
      <c r="K350" s="6"/>
      <c r="L350" s="321"/>
      <c r="M350" s="322"/>
      <c r="N350" s="559"/>
      <c r="O350" s="560"/>
      <c r="P350" s="561"/>
      <c r="Q350" s="580"/>
      <c r="R350" s="201"/>
      <c r="S350" s="201"/>
      <c r="T350" s="581"/>
      <c r="U350" s="588"/>
      <c r="V350" s="287"/>
      <c r="W350" s="587"/>
      <c r="X350" s="33"/>
      <c r="Y350" s="32"/>
    </row>
    <row r="351" spans="1:25" ht="20.100000000000001" customHeight="1" x14ac:dyDescent="0.15">
      <c r="A351" s="17">
        <f>IF(AND(K351="○",L351="○", OR(Q346="",U346="")),1001,0)</f>
        <v>0</v>
      </c>
      <c r="B351" s="17"/>
      <c r="C351" s="34"/>
      <c r="D351" s="165">
        <f t="shared" si="0"/>
        <v>57</v>
      </c>
      <c r="E351" s="569"/>
      <c r="F351" s="331" t="s">
        <v>150</v>
      </c>
      <c r="G351" s="332"/>
      <c r="H351" s="332"/>
      <c r="I351" s="332"/>
      <c r="J351" s="333"/>
      <c r="K351" s="6"/>
      <c r="L351" s="321"/>
      <c r="M351" s="322"/>
      <c r="N351" s="559"/>
      <c r="O351" s="560"/>
      <c r="P351" s="561"/>
      <c r="Q351" s="580"/>
      <c r="R351" s="201"/>
      <c r="S351" s="201"/>
      <c r="T351" s="581"/>
      <c r="U351" s="588"/>
      <c r="V351" s="287"/>
      <c r="W351" s="587"/>
      <c r="X351" s="33"/>
      <c r="Y351" s="32"/>
    </row>
    <row r="352" spans="1:25" ht="20.100000000000001" customHeight="1" x14ac:dyDescent="0.15">
      <c r="A352" s="17">
        <f>IF(AND(K352="○",L352="○", OR(Q346="",U346="")),1001,0)</f>
        <v>0</v>
      </c>
      <c r="B352" s="17"/>
      <c r="C352" s="34"/>
      <c r="D352" s="165">
        <f t="shared" si="0"/>
        <v>58</v>
      </c>
      <c r="E352" s="569"/>
      <c r="F352" s="331" t="s">
        <v>151</v>
      </c>
      <c r="G352" s="332"/>
      <c r="H352" s="332"/>
      <c r="I352" s="332"/>
      <c r="J352" s="333"/>
      <c r="K352" s="6"/>
      <c r="L352" s="321"/>
      <c r="M352" s="322"/>
      <c r="N352" s="559"/>
      <c r="O352" s="560"/>
      <c r="P352" s="561"/>
      <c r="Q352" s="580"/>
      <c r="R352" s="201"/>
      <c r="S352" s="201"/>
      <c r="T352" s="581"/>
      <c r="U352" s="422"/>
      <c r="V352" s="287"/>
      <c r="W352" s="587"/>
      <c r="X352" s="33"/>
      <c r="Y352" s="32"/>
    </row>
    <row r="353" spans="1:25" ht="20.100000000000001" customHeight="1" x14ac:dyDescent="0.15">
      <c r="A353" s="17">
        <f>IF(AND(K353="○",L353="○", OR(Q346="",U346="")),1001,0)</f>
        <v>0</v>
      </c>
      <c r="B353" s="17"/>
      <c r="C353" s="34"/>
      <c r="D353" s="165">
        <f t="shared" si="0"/>
        <v>59</v>
      </c>
      <c r="E353" s="569"/>
      <c r="F353" s="350" t="s">
        <v>152</v>
      </c>
      <c r="G353" s="351"/>
      <c r="H353" s="351"/>
      <c r="I353" s="351"/>
      <c r="J353" s="352"/>
      <c r="K353" s="6"/>
      <c r="L353" s="321"/>
      <c r="M353" s="322"/>
      <c r="N353" s="574"/>
      <c r="O353" s="575"/>
      <c r="P353" s="576"/>
      <c r="Q353" s="582"/>
      <c r="R353" s="583"/>
      <c r="S353" s="583"/>
      <c r="T353" s="584"/>
      <c r="U353" s="486"/>
      <c r="V353" s="589"/>
      <c r="W353" s="590"/>
      <c r="X353" s="33"/>
      <c r="Y353" s="32"/>
    </row>
    <row r="354" spans="1:25" ht="20.100000000000001" customHeight="1" x14ac:dyDescent="0.15">
      <c r="A354" s="17">
        <f>IF(AND(K354="○", OR(Q354="",U354="")),1001,0)</f>
        <v>0</v>
      </c>
      <c r="B354" s="17"/>
      <c r="C354" s="34"/>
      <c r="D354" s="165">
        <f t="shared" si="0"/>
        <v>60</v>
      </c>
      <c r="E354" s="569"/>
      <c r="F354" s="331" t="s">
        <v>157</v>
      </c>
      <c r="G354" s="332"/>
      <c r="H354" s="332"/>
      <c r="I354" s="332"/>
      <c r="J354" s="333"/>
      <c r="K354" s="6"/>
      <c r="L354" s="319"/>
      <c r="M354" s="320"/>
      <c r="N354" s="607" t="s">
        <v>124</v>
      </c>
      <c r="O354" s="608"/>
      <c r="P354" s="609"/>
      <c r="Q354" s="427"/>
      <c r="R354" s="188"/>
      <c r="S354" s="428"/>
      <c r="T354" s="429"/>
      <c r="U354" s="610"/>
      <c r="V354" s="611"/>
      <c r="W354" s="612"/>
      <c r="X354" s="33"/>
      <c r="Y354" s="32"/>
    </row>
    <row r="355" spans="1:25" ht="20.100000000000001" customHeight="1" x14ac:dyDescent="0.15">
      <c r="A355" s="17">
        <f>IF(AND(K355="○", OR(Q356="",U356="")),1001,0)</f>
        <v>0</v>
      </c>
      <c r="B355" s="17"/>
      <c r="C355" s="34"/>
      <c r="D355" s="170">
        <f t="shared" si="0"/>
        <v>61</v>
      </c>
      <c r="E355" s="569"/>
      <c r="F355" s="342" t="s">
        <v>173</v>
      </c>
      <c r="G355" s="343"/>
      <c r="H355" s="343"/>
      <c r="I355" s="343"/>
      <c r="J355" s="344"/>
      <c r="K355" s="591"/>
      <c r="L355" s="323"/>
      <c r="M355" s="320"/>
      <c r="N355" s="607" t="s">
        <v>125</v>
      </c>
      <c r="O355" s="608"/>
      <c r="P355" s="609"/>
      <c r="Q355" s="427"/>
      <c r="R355" s="188"/>
      <c r="S355" s="428"/>
      <c r="T355" s="429"/>
      <c r="U355" s="610"/>
      <c r="V355" s="611"/>
      <c r="W355" s="612"/>
      <c r="X355" s="33"/>
      <c r="Y355" s="32"/>
    </row>
    <row r="356" spans="1:25" ht="20.100000000000001" customHeight="1" x14ac:dyDescent="0.15">
      <c r="A356" s="17"/>
      <c r="B356" s="17"/>
      <c r="C356" s="34"/>
      <c r="D356" s="166">
        <f t="shared" si="0"/>
        <v>62</v>
      </c>
      <c r="E356" s="570"/>
      <c r="F356" s="593"/>
      <c r="G356" s="594"/>
      <c r="H356" s="594"/>
      <c r="I356" s="594"/>
      <c r="J356" s="595"/>
      <c r="K356" s="592"/>
      <c r="L356" s="596"/>
      <c r="M356" s="597"/>
      <c r="N356" s="598" t="s">
        <v>177</v>
      </c>
      <c r="O356" s="599"/>
      <c r="P356" s="600"/>
      <c r="Q356" s="601"/>
      <c r="R356" s="197"/>
      <c r="S356" s="602"/>
      <c r="T356" s="603"/>
      <c r="U356" s="604"/>
      <c r="V356" s="605"/>
      <c r="W356" s="606"/>
      <c r="X356" s="33"/>
      <c r="Y356" s="32"/>
    </row>
    <row r="357" spans="1:25" ht="20.100000000000001" customHeight="1" x14ac:dyDescent="0.15">
      <c r="A357" s="17"/>
      <c r="B357" s="17"/>
      <c r="C357" s="34"/>
      <c r="D357" s="164">
        <f t="shared" si="0"/>
        <v>63</v>
      </c>
      <c r="E357" s="538" t="s">
        <v>263</v>
      </c>
      <c r="F357" s="171" t="s">
        <v>264</v>
      </c>
      <c r="G357" s="172"/>
      <c r="H357" s="172"/>
      <c r="I357" s="172"/>
      <c r="J357" s="173"/>
      <c r="K357" s="6"/>
      <c r="L357" s="541"/>
      <c r="M357" s="542"/>
      <c r="N357" s="541"/>
      <c r="O357" s="547"/>
      <c r="P357" s="542"/>
      <c r="Q357" s="541"/>
      <c r="R357" s="547"/>
      <c r="S357" s="547"/>
      <c r="T357" s="542"/>
      <c r="U357" s="550"/>
      <c r="V357" s="319"/>
      <c r="W357" s="551"/>
      <c r="X357" s="33"/>
      <c r="Y357" s="32"/>
    </row>
    <row r="358" spans="1:25" ht="20.100000000000001" customHeight="1" x14ac:dyDescent="0.15">
      <c r="A358" s="17"/>
      <c r="B358" s="17"/>
      <c r="C358" s="34"/>
      <c r="D358" s="170">
        <f>D357+1</f>
        <v>64</v>
      </c>
      <c r="E358" s="539"/>
      <c r="F358" s="174" t="s">
        <v>265</v>
      </c>
      <c r="G358" s="175"/>
      <c r="H358" s="175"/>
      <c r="I358" s="175"/>
      <c r="J358" s="176"/>
      <c r="K358" s="11"/>
      <c r="L358" s="543"/>
      <c r="M358" s="544"/>
      <c r="N358" s="543"/>
      <c r="O358" s="548"/>
      <c r="P358" s="544"/>
      <c r="Q358" s="543"/>
      <c r="R358" s="548"/>
      <c r="S358" s="548"/>
      <c r="T358" s="544"/>
      <c r="U358" s="550"/>
      <c r="V358" s="319"/>
      <c r="W358" s="551"/>
      <c r="X358" s="33"/>
      <c r="Y358" s="32"/>
    </row>
    <row r="359" spans="1:25" ht="20.100000000000001" customHeight="1" x14ac:dyDescent="0.15">
      <c r="A359" s="17"/>
      <c r="B359" s="17"/>
      <c r="C359" s="34"/>
      <c r="D359" s="170">
        <f>D358+1</f>
        <v>65</v>
      </c>
      <c r="E359" s="539"/>
      <c r="F359" s="174" t="s">
        <v>266</v>
      </c>
      <c r="G359" s="175"/>
      <c r="H359" s="175"/>
      <c r="I359" s="175"/>
      <c r="J359" s="176"/>
      <c r="K359" s="11"/>
      <c r="L359" s="543"/>
      <c r="M359" s="544"/>
      <c r="N359" s="543"/>
      <c r="O359" s="548"/>
      <c r="P359" s="544"/>
      <c r="Q359" s="543"/>
      <c r="R359" s="548"/>
      <c r="S359" s="548"/>
      <c r="T359" s="544"/>
      <c r="U359" s="550"/>
      <c r="V359" s="319"/>
      <c r="W359" s="551"/>
      <c r="X359" s="33"/>
      <c r="Y359" s="32"/>
    </row>
    <row r="360" spans="1:25" ht="20.100000000000001" customHeight="1" x14ac:dyDescent="0.15">
      <c r="A360" s="17"/>
      <c r="B360" s="17"/>
      <c r="C360" s="34"/>
      <c r="D360" s="170">
        <f>D359+1</f>
        <v>66</v>
      </c>
      <c r="E360" s="539"/>
      <c r="F360" s="174" t="s">
        <v>267</v>
      </c>
      <c r="G360" s="175"/>
      <c r="H360" s="175"/>
      <c r="I360" s="175"/>
      <c r="J360" s="176"/>
      <c r="K360" s="6"/>
      <c r="L360" s="543"/>
      <c r="M360" s="544"/>
      <c r="N360" s="543"/>
      <c r="O360" s="548"/>
      <c r="P360" s="544"/>
      <c r="Q360" s="543"/>
      <c r="R360" s="548"/>
      <c r="S360" s="548"/>
      <c r="T360" s="544"/>
      <c r="U360" s="550"/>
      <c r="V360" s="319"/>
      <c r="W360" s="551"/>
      <c r="X360" s="33"/>
      <c r="Y360" s="32"/>
    </row>
    <row r="361" spans="1:25" ht="20.100000000000001" customHeight="1" x14ac:dyDescent="0.15">
      <c r="A361" s="17"/>
      <c r="B361" s="17"/>
      <c r="C361" s="34"/>
      <c r="D361" s="166">
        <f t="shared" si="0"/>
        <v>67</v>
      </c>
      <c r="E361" s="540"/>
      <c r="F361" s="177" t="s">
        <v>268</v>
      </c>
      <c r="G361" s="178"/>
      <c r="H361" s="178"/>
      <c r="I361" s="178"/>
      <c r="J361" s="179"/>
      <c r="K361" s="7"/>
      <c r="L361" s="545"/>
      <c r="M361" s="546"/>
      <c r="N361" s="545"/>
      <c r="O361" s="549"/>
      <c r="P361" s="546"/>
      <c r="Q361" s="545"/>
      <c r="R361" s="549"/>
      <c r="S361" s="549"/>
      <c r="T361" s="546"/>
      <c r="U361" s="552"/>
      <c r="V361" s="553"/>
      <c r="W361" s="554"/>
      <c r="X361" s="33"/>
      <c r="Y361" s="32"/>
    </row>
    <row r="362" spans="1:25" ht="5.0999999999999996" customHeight="1" x14ac:dyDescent="0.15">
      <c r="A362" s="17"/>
      <c r="B362" s="17"/>
      <c r="C362" s="34"/>
      <c r="Q362" s="70"/>
      <c r="S362" s="142"/>
      <c r="V362" s="32"/>
      <c r="W362" s="32"/>
      <c r="X362" s="33"/>
      <c r="Y362" s="32"/>
    </row>
    <row r="363" spans="1:25" ht="15" customHeight="1" x14ac:dyDescent="0.15">
      <c r="A363" s="17"/>
      <c r="B363" s="17"/>
      <c r="C363" s="34"/>
      <c r="D363" s="180" t="s">
        <v>126</v>
      </c>
      <c r="E363" s="41" t="s">
        <v>127</v>
      </c>
      <c r="F363" s="38"/>
      <c r="G363" s="38"/>
      <c r="H363" s="38"/>
      <c r="I363" s="38"/>
      <c r="J363" s="38"/>
      <c r="K363" s="38"/>
      <c r="L363" s="38"/>
      <c r="M363" s="38"/>
      <c r="N363" s="38"/>
      <c r="O363" s="38"/>
      <c r="P363" s="38"/>
      <c r="Q363" s="38"/>
      <c r="R363" s="38"/>
      <c r="S363" s="38"/>
      <c r="T363" s="38"/>
      <c r="U363" s="38"/>
      <c r="V363" s="38"/>
      <c r="W363" s="38"/>
      <c r="X363" s="42"/>
    </row>
    <row r="364" spans="1:25" ht="15" customHeight="1" x14ac:dyDescent="0.15">
      <c r="A364" s="17"/>
      <c r="B364" s="17"/>
      <c r="C364" s="34"/>
      <c r="D364" s="180" t="s">
        <v>128</v>
      </c>
      <c r="E364" s="41" t="s">
        <v>129</v>
      </c>
      <c r="F364" s="38"/>
      <c r="G364" s="38"/>
      <c r="H364" s="38"/>
      <c r="I364" s="38"/>
      <c r="J364" s="38"/>
      <c r="K364" s="38"/>
      <c r="L364" s="38"/>
      <c r="M364" s="38"/>
      <c r="N364" s="38"/>
      <c r="O364" s="38"/>
      <c r="P364" s="38"/>
      <c r="Q364" s="38"/>
      <c r="R364" s="38"/>
      <c r="S364" s="38"/>
      <c r="T364" s="38"/>
      <c r="U364" s="38"/>
      <c r="V364" s="38"/>
      <c r="W364" s="38"/>
      <c r="X364" s="42"/>
    </row>
    <row r="365" spans="1:25" ht="15" customHeight="1" x14ac:dyDescent="0.15">
      <c r="A365" s="17"/>
      <c r="B365" s="17"/>
      <c r="C365" s="34"/>
      <c r="D365" s="180" t="s">
        <v>130</v>
      </c>
      <c r="E365" s="41" t="s">
        <v>174</v>
      </c>
      <c r="F365" s="38"/>
      <c r="G365" s="38"/>
      <c r="H365" s="38"/>
      <c r="I365" s="38"/>
      <c r="J365" s="38"/>
      <c r="K365" s="38"/>
      <c r="L365" s="38"/>
      <c r="M365" s="38"/>
      <c r="N365" s="38"/>
      <c r="O365" s="38"/>
      <c r="P365" s="38"/>
      <c r="Q365" s="38"/>
      <c r="R365" s="38"/>
      <c r="S365" s="38"/>
      <c r="T365" s="38"/>
      <c r="U365" s="38"/>
      <c r="V365" s="38"/>
      <c r="W365" s="38"/>
      <c r="X365" s="42"/>
    </row>
    <row r="366" spans="1:25" ht="15" customHeight="1" x14ac:dyDescent="0.15">
      <c r="A366" s="17"/>
      <c r="B366" s="17"/>
      <c r="C366" s="34"/>
      <c r="D366" s="180" t="s">
        <v>131</v>
      </c>
      <c r="E366" s="41" t="s">
        <v>132</v>
      </c>
      <c r="F366" s="38"/>
      <c r="G366" s="38"/>
      <c r="H366" s="38"/>
      <c r="I366" s="38"/>
      <c r="J366" s="38"/>
      <c r="K366" s="38"/>
      <c r="L366" s="38"/>
      <c r="M366" s="38"/>
      <c r="N366" s="38"/>
      <c r="O366" s="38"/>
      <c r="P366" s="38"/>
      <c r="Q366" s="38"/>
      <c r="R366" s="38"/>
      <c r="S366" s="38"/>
      <c r="T366" s="38"/>
      <c r="U366" s="38"/>
      <c r="V366" s="38"/>
      <c r="W366" s="38"/>
      <c r="X366" s="42"/>
    </row>
    <row r="367" spans="1:25" ht="15" customHeight="1" x14ac:dyDescent="0.15">
      <c r="A367" s="17"/>
      <c r="B367" s="17"/>
      <c r="C367" s="34"/>
      <c r="D367" s="180" t="s">
        <v>175</v>
      </c>
      <c r="E367" s="41" t="s">
        <v>176</v>
      </c>
      <c r="F367" s="38"/>
      <c r="G367" s="38"/>
      <c r="H367" s="38"/>
      <c r="I367" s="38"/>
      <c r="J367" s="38"/>
      <c r="K367" s="38"/>
      <c r="L367" s="38"/>
      <c r="M367" s="38"/>
      <c r="N367" s="38"/>
      <c r="O367" s="38"/>
      <c r="P367" s="38"/>
      <c r="Q367" s="38"/>
      <c r="R367" s="38"/>
      <c r="S367" s="38"/>
      <c r="T367" s="38"/>
      <c r="U367" s="38"/>
      <c r="V367" s="38"/>
      <c r="W367" s="38"/>
      <c r="X367" s="42"/>
    </row>
    <row r="368" spans="1:25" ht="15" customHeight="1" x14ac:dyDescent="0.15">
      <c r="A368" s="17"/>
      <c r="B368" s="17"/>
      <c r="C368" s="34"/>
      <c r="D368" s="180" t="s">
        <v>269</v>
      </c>
      <c r="E368" s="181" t="str">
        <f>"具体的な内容を ("&amp;D370&amp;")"&amp;E370&amp;" に入力してください。"</f>
        <v>具体的な内容を (68)その他の具体的な内容 に入力してください。</v>
      </c>
      <c r="F368" s="38"/>
      <c r="G368" s="38"/>
      <c r="H368" s="38"/>
      <c r="I368" s="38"/>
      <c r="J368" s="38"/>
      <c r="K368" s="38"/>
      <c r="L368" s="38"/>
      <c r="M368" s="38"/>
      <c r="N368" s="38"/>
      <c r="O368" s="38"/>
      <c r="P368" s="38"/>
      <c r="Q368" s="38"/>
      <c r="R368" s="38"/>
      <c r="S368" s="38"/>
      <c r="T368" s="38"/>
      <c r="U368" s="38"/>
      <c r="V368" s="38"/>
      <c r="W368" s="38"/>
      <c r="X368" s="42"/>
    </row>
    <row r="369" spans="1:24" ht="20.100000000000001" customHeight="1" x14ac:dyDescent="0.15">
      <c r="B369" s="81"/>
      <c r="E369" s="181"/>
      <c r="F369" s="182"/>
      <c r="G369" s="182"/>
      <c r="H369" s="182"/>
      <c r="I369" s="182"/>
      <c r="J369" s="182"/>
      <c r="K369" s="182"/>
      <c r="L369" s="183"/>
      <c r="M369" s="183"/>
      <c r="N369" s="183"/>
      <c r="X369" s="81"/>
    </row>
    <row r="370" spans="1:24" ht="15.75" customHeight="1" x14ac:dyDescent="0.15">
      <c r="B370" s="81"/>
      <c r="D370" s="35">
        <v>68</v>
      </c>
      <c r="E370" s="153" t="s">
        <v>270</v>
      </c>
      <c r="X370" s="81"/>
    </row>
    <row r="371" spans="1:24" ht="60" customHeight="1" x14ac:dyDescent="0.15">
      <c r="A371" s="15">
        <f>IF(AND($K361="○",TRIM($E371)=""), 1001, 0)</f>
        <v>0</v>
      </c>
      <c r="B371" s="81"/>
      <c r="E371" s="555"/>
      <c r="F371" s="555"/>
      <c r="G371" s="555"/>
      <c r="H371" s="555"/>
      <c r="I371" s="555"/>
      <c r="J371" s="555"/>
      <c r="K371" s="555"/>
      <c r="L371" s="555"/>
      <c r="M371" s="555"/>
      <c r="N371" s="555"/>
      <c r="O371" s="555"/>
      <c r="P371" s="555"/>
      <c r="Q371" s="555"/>
      <c r="R371" s="555"/>
      <c r="S371" s="555"/>
      <c r="T371" s="555"/>
      <c r="U371" s="555"/>
      <c r="V371" s="555"/>
      <c r="W371" s="555"/>
      <c r="X371" s="81"/>
    </row>
    <row r="372" spans="1:24" ht="15.75" customHeight="1" x14ac:dyDescent="0.15">
      <c r="B372" s="81"/>
      <c r="C372" s="76"/>
      <c r="D372" s="77"/>
      <c r="E372" s="77"/>
      <c r="F372" s="77"/>
      <c r="G372" s="77"/>
      <c r="H372" s="77"/>
      <c r="I372" s="77"/>
      <c r="J372" s="77"/>
      <c r="K372" s="77"/>
      <c r="L372" s="77"/>
      <c r="M372" s="77"/>
      <c r="N372" s="77"/>
      <c r="O372" s="77"/>
      <c r="P372" s="77"/>
      <c r="Q372" s="77"/>
      <c r="R372" s="77"/>
      <c r="S372" s="77"/>
      <c r="T372" s="77"/>
      <c r="U372" s="77"/>
      <c r="V372" s="77"/>
      <c r="W372" s="77"/>
      <c r="X372" s="102"/>
    </row>
    <row r="373" spans="1:24" ht="15.75" customHeight="1" x14ac:dyDescent="0.15">
      <c r="A373" s="17"/>
      <c r="B373" s="17"/>
      <c r="C373" s="32"/>
      <c r="D373" s="32"/>
      <c r="E373" s="32"/>
      <c r="F373" s="32"/>
      <c r="G373" s="32"/>
      <c r="H373" s="32"/>
      <c r="I373" s="32"/>
      <c r="J373" s="38"/>
      <c r="K373" s="38"/>
      <c r="L373" s="38"/>
      <c r="M373" s="38"/>
      <c r="N373" s="38"/>
      <c r="O373" s="38"/>
      <c r="P373" s="38"/>
      <c r="Q373" s="38"/>
      <c r="R373" s="38"/>
      <c r="S373" s="38"/>
      <c r="T373" s="38"/>
      <c r="U373" s="38"/>
      <c r="V373" s="32"/>
      <c r="X373" s="130"/>
    </row>
  </sheetData>
  <sheetProtection algorithmName="SHA-512" hashValue="HosnsZ9yOt49Oa970bNvxLfieoIBm+25YhaMPipCGJCcu0M85pQwKhZ4P7PIfCRe1VXXe3mmU8sXX4Ces0/vyA==" saltValue="J2VyzkVBzSETIKqgZ49flQ==" spinCount="100000" sheet="1" objects="1" scenarios="1"/>
  <dataConsolidate/>
  <mergeCells count="382">
    <mergeCell ref="E357:E361"/>
    <mergeCell ref="L357:M361"/>
    <mergeCell ref="N357:P361"/>
    <mergeCell ref="Q357:T361"/>
    <mergeCell ref="U357:W361"/>
    <mergeCell ref="E371:W371"/>
    <mergeCell ref="E345:J345"/>
    <mergeCell ref="N345:P345"/>
    <mergeCell ref="Q345:T345"/>
    <mergeCell ref="U345:W345"/>
    <mergeCell ref="E346:E356"/>
    <mergeCell ref="N346:P353"/>
    <mergeCell ref="Q346:T353"/>
    <mergeCell ref="U346:W353"/>
    <mergeCell ref="K355:K356"/>
    <mergeCell ref="F356:J356"/>
    <mergeCell ref="L356:M356"/>
    <mergeCell ref="N356:P356"/>
    <mergeCell ref="Q356:T356"/>
    <mergeCell ref="U356:W356"/>
    <mergeCell ref="N355:P355"/>
    <mergeCell ref="N354:P354"/>
    <mergeCell ref="U355:W355"/>
    <mergeCell ref="U354:W354"/>
    <mergeCell ref="E315:E344"/>
    <mergeCell ref="N315:P335"/>
    <mergeCell ref="Q315:T335"/>
    <mergeCell ref="U315:W335"/>
    <mergeCell ref="L335:M335"/>
    <mergeCell ref="L336:M344"/>
    <mergeCell ref="N336:P344"/>
    <mergeCell ref="Q336:T344"/>
    <mergeCell ref="U336:W344"/>
    <mergeCell ref="F344:J344"/>
    <mergeCell ref="F336:J336"/>
    <mergeCell ref="F337:J337"/>
    <mergeCell ref="F319:J319"/>
    <mergeCell ref="F320:J320"/>
    <mergeCell ref="F321:J321"/>
    <mergeCell ref="L315:M315"/>
    <mergeCell ref="F315:J315"/>
    <mergeCell ref="F325:J325"/>
    <mergeCell ref="F338:J338"/>
    <mergeCell ref="F339:J339"/>
    <mergeCell ref="F327:J327"/>
    <mergeCell ref="F334:J334"/>
    <mergeCell ref="F335:J335"/>
    <mergeCell ref="F328:J328"/>
    <mergeCell ref="E300:E314"/>
    <mergeCell ref="L300:M302"/>
    <mergeCell ref="N300:P302"/>
    <mergeCell ref="Q300:T302"/>
    <mergeCell ref="U300:W302"/>
    <mergeCell ref="L303:M314"/>
    <mergeCell ref="N303:P314"/>
    <mergeCell ref="Q303:T314"/>
    <mergeCell ref="U303:W314"/>
    <mergeCell ref="F301:J301"/>
    <mergeCell ref="F302:J302"/>
    <mergeCell ref="F309:J309"/>
    <mergeCell ref="F306:J306"/>
    <mergeCell ref="U1:X1"/>
    <mergeCell ref="S233:W233"/>
    <mergeCell ref="T217:W217"/>
    <mergeCell ref="P218:S218"/>
    <mergeCell ref="P219:S219"/>
    <mergeCell ref="P220:S220"/>
    <mergeCell ref="P217:S217"/>
    <mergeCell ref="L328:M328"/>
    <mergeCell ref="L330:M330"/>
    <mergeCell ref="L327:M327"/>
    <mergeCell ref="N250:O250"/>
    <mergeCell ref="N251:O251"/>
    <mergeCell ref="N267:O267"/>
    <mergeCell ref="N268:O268"/>
    <mergeCell ref="N269:O269"/>
    <mergeCell ref="N270:O270"/>
    <mergeCell ref="N273:O273"/>
    <mergeCell ref="N274:O274"/>
    <mergeCell ref="N260:O260"/>
    <mergeCell ref="N261:O261"/>
    <mergeCell ref="N252:O252"/>
    <mergeCell ref="N275:O275"/>
    <mergeCell ref="I205:M205"/>
    <mergeCell ref="I207:M207"/>
    <mergeCell ref="N257:O257"/>
    <mergeCell ref="N258:O258"/>
    <mergeCell ref="N259:O259"/>
    <mergeCell ref="I213:M213"/>
    <mergeCell ref="I228:M228"/>
    <mergeCell ref="I230:M230"/>
    <mergeCell ref="I220:L220"/>
    <mergeCell ref="M219:O219"/>
    <mergeCell ref="D240:J240"/>
    <mergeCell ref="K240:N240"/>
    <mergeCell ref="O240:R240"/>
    <mergeCell ref="C245:H245"/>
    <mergeCell ref="N248:P248"/>
    <mergeCell ref="N249:O249"/>
    <mergeCell ref="C225:H225"/>
    <mergeCell ref="O228:Q228"/>
    <mergeCell ref="O233:R233"/>
    <mergeCell ref="M220:O220"/>
    <mergeCell ref="I218:L218"/>
    <mergeCell ref="I219:L219"/>
    <mergeCell ref="O230:Q230"/>
    <mergeCell ref="D233:J233"/>
    <mergeCell ref="E218:H218"/>
    <mergeCell ref="E219:H219"/>
    <mergeCell ref="N262:O262"/>
    <mergeCell ref="N263:O263"/>
    <mergeCell ref="N264:O264"/>
    <mergeCell ref="N265:O265"/>
    <mergeCell ref="N266:O266"/>
    <mergeCell ref="Q354:T354"/>
    <mergeCell ref="Q355:T355"/>
    <mergeCell ref="L331:M331"/>
    <mergeCell ref="L332:M332"/>
    <mergeCell ref="L333:M333"/>
    <mergeCell ref="L322:M322"/>
    <mergeCell ref="L323:M323"/>
    <mergeCell ref="L324:M324"/>
    <mergeCell ref="L325:M325"/>
    <mergeCell ref="L326:M326"/>
    <mergeCell ref="N280:O280"/>
    <mergeCell ref="E283:M283"/>
    <mergeCell ref="N283:O283"/>
    <mergeCell ref="C288:H288"/>
    <mergeCell ref="I291:M291"/>
    <mergeCell ref="I293:M293"/>
    <mergeCell ref="D295:W295"/>
    <mergeCell ref="D296:J296"/>
    <mergeCell ref="L296:M296"/>
    <mergeCell ref="N296:P296"/>
    <mergeCell ref="Q296:T296"/>
    <mergeCell ref="U296:W296"/>
    <mergeCell ref="E297:E299"/>
    <mergeCell ref="L297:M299"/>
    <mergeCell ref="N297:P299"/>
    <mergeCell ref="Q297:T299"/>
    <mergeCell ref="N276:O276"/>
    <mergeCell ref="N277:O277"/>
    <mergeCell ref="N278:O278"/>
    <mergeCell ref="N279:O279"/>
    <mergeCell ref="N281:O281"/>
    <mergeCell ref="N282:O282"/>
    <mergeCell ref="F297:J297"/>
    <mergeCell ref="E280:M280"/>
    <mergeCell ref="E281:M281"/>
    <mergeCell ref="E282:M282"/>
    <mergeCell ref="U297:W299"/>
    <mergeCell ref="F298:J298"/>
    <mergeCell ref="F263:M263"/>
    <mergeCell ref="F264:M264"/>
    <mergeCell ref="F265:M265"/>
    <mergeCell ref="E274:M274"/>
    <mergeCell ref="E275:M275"/>
    <mergeCell ref="E276:M276"/>
    <mergeCell ref="E277:M277"/>
    <mergeCell ref="E278:M278"/>
    <mergeCell ref="E279:M279"/>
    <mergeCell ref="F273:M273"/>
    <mergeCell ref="E220:H220"/>
    <mergeCell ref="F300:J300"/>
    <mergeCell ref="D234:J234"/>
    <mergeCell ref="N272:O272"/>
    <mergeCell ref="E251:M251"/>
    <mergeCell ref="E257:M257"/>
    <mergeCell ref="E258:M258"/>
    <mergeCell ref="D236:J236"/>
    <mergeCell ref="D237:J237"/>
    <mergeCell ref="D238:J238"/>
    <mergeCell ref="D239:J239"/>
    <mergeCell ref="N253:O253"/>
    <mergeCell ref="E259:M259"/>
    <mergeCell ref="E260:M260"/>
    <mergeCell ref="F262:M262"/>
    <mergeCell ref="F266:M266"/>
    <mergeCell ref="F267:M267"/>
    <mergeCell ref="F268:M268"/>
    <mergeCell ref="F269:M269"/>
    <mergeCell ref="F270:M270"/>
    <mergeCell ref="F271:M271"/>
    <mergeCell ref="F272:M272"/>
    <mergeCell ref="E261:M261"/>
    <mergeCell ref="E262:E273"/>
    <mergeCell ref="S239:W239"/>
    <mergeCell ref="K239:N239"/>
    <mergeCell ref="O234:R234"/>
    <mergeCell ref="O235:R235"/>
    <mergeCell ref="O236:R236"/>
    <mergeCell ref="O237:R237"/>
    <mergeCell ref="O238:R238"/>
    <mergeCell ref="O239:R239"/>
    <mergeCell ref="S240:W240"/>
    <mergeCell ref="K235:N235"/>
    <mergeCell ref="S234:W234"/>
    <mergeCell ref="S235:W235"/>
    <mergeCell ref="S236:W236"/>
    <mergeCell ref="S237:W237"/>
    <mergeCell ref="S238:W238"/>
    <mergeCell ref="K234:N234"/>
    <mergeCell ref="K236:N236"/>
    <mergeCell ref="K237:N237"/>
    <mergeCell ref="K238:N238"/>
    <mergeCell ref="F322:J322"/>
    <mergeCell ref="F323:J323"/>
    <mergeCell ref="F324:J324"/>
    <mergeCell ref="F326:J326"/>
    <mergeCell ref="F329:J329"/>
    <mergeCell ref="F332:J332"/>
    <mergeCell ref="L329:M329"/>
    <mergeCell ref="F330:J330"/>
    <mergeCell ref="F331:J331"/>
    <mergeCell ref="F316:J316"/>
    <mergeCell ref="F317:J317"/>
    <mergeCell ref="F314:J314"/>
    <mergeCell ref="F303:J303"/>
    <mergeCell ref="F304:J304"/>
    <mergeCell ref="F305:J305"/>
    <mergeCell ref="F311:J311"/>
    <mergeCell ref="F312:J312"/>
    <mergeCell ref="F313:J313"/>
    <mergeCell ref="L316:M316"/>
    <mergeCell ref="L317:M317"/>
    <mergeCell ref="L318:M318"/>
    <mergeCell ref="L319:M319"/>
    <mergeCell ref="F318:J318"/>
    <mergeCell ref="F299:J299"/>
    <mergeCell ref="F307:J307"/>
    <mergeCell ref="F308:J308"/>
    <mergeCell ref="F355:J355"/>
    <mergeCell ref="F310:J310"/>
    <mergeCell ref="F354:J354"/>
    <mergeCell ref="L351:M351"/>
    <mergeCell ref="L320:M320"/>
    <mergeCell ref="L321:M321"/>
    <mergeCell ref="F340:J340"/>
    <mergeCell ref="F341:J341"/>
    <mergeCell ref="F333:J333"/>
    <mergeCell ref="F343:J343"/>
    <mergeCell ref="F342:J342"/>
    <mergeCell ref="L345:M345"/>
    <mergeCell ref="L334:M334"/>
    <mergeCell ref="F352:J352"/>
    <mergeCell ref="L352:M352"/>
    <mergeCell ref="F353:J353"/>
    <mergeCell ref="F351:J351"/>
    <mergeCell ref="L346:M346"/>
    <mergeCell ref="F347:J347"/>
    <mergeCell ref="L347:M347"/>
    <mergeCell ref="F348:J348"/>
    <mergeCell ref="L348:M348"/>
    <mergeCell ref="F349:J349"/>
    <mergeCell ref="L349:M349"/>
    <mergeCell ref="F350:J350"/>
    <mergeCell ref="F346:J346"/>
    <mergeCell ref="L350:M350"/>
    <mergeCell ref="L354:M354"/>
    <mergeCell ref="L353:M353"/>
    <mergeCell ref="L355:M355"/>
    <mergeCell ref="I36:M36"/>
    <mergeCell ref="I38:W38"/>
    <mergeCell ref="I40:M40"/>
    <mergeCell ref="C60:H60"/>
    <mergeCell ref="I63:M63"/>
    <mergeCell ref="I69:M69"/>
    <mergeCell ref="I71:W71"/>
    <mergeCell ref="I73:W73"/>
    <mergeCell ref="C109:H109"/>
    <mergeCell ref="J74:W74"/>
    <mergeCell ref="I75:W75"/>
    <mergeCell ref="J76:W76"/>
    <mergeCell ref="I77:W77"/>
    <mergeCell ref="I79:W79"/>
    <mergeCell ref="I81:W81"/>
    <mergeCell ref="I83:M83"/>
    <mergeCell ref="I85:M85"/>
    <mergeCell ref="I87:W87"/>
    <mergeCell ref="E183:H183"/>
    <mergeCell ref="E184:H184"/>
    <mergeCell ref="E181:H181"/>
    <mergeCell ref="C13:H13"/>
    <mergeCell ref="I20:M20"/>
    <mergeCell ref="I22:W22"/>
    <mergeCell ref="I24:W24"/>
    <mergeCell ref="I26:W26"/>
    <mergeCell ref="I28:W28"/>
    <mergeCell ref="I30:W30"/>
    <mergeCell ref="I32:W32"/>
    <mergeCell ref="I34:M34"/>
    <mergeCell ref="E182:H182"/>
    <mergeCell ref="I182:M182"/>
    <mergeCell ref="I183:M183"/>
    <mergeCell ref="I184:M184"/>
    <mergeCell ref="I153:W153"/>
    <mergeCell ref="I170:M170"/>
    <mergeCell ref="I171:M171"/>
    <mergeCell ref="I172:M172"/>
    <mergeCell ref="I173:M173"/>
    <mergeCell ref="I174:M174"/>
    <mergeCell ref="I175:M175"/>
    <mergeCell ref="I178:M178"/>
    <mergeCell ref="I181:M181"/>
    <mergeCell ref="E171:H171"/>
    <mergeCell ref="E172:H172"/>
    <mergeCell ref="E173:H173"/>
    <mergeCell ref="E174:H174"/>
    <mergeCell ref="E175:H175"/>
    <mergeCell ref="E170:H170"/>
    <mergeCell ref="I161:M161"/>
    <mergeCell ref="I155:W155"/>
    <mergeCell ref="D111:W111"/>
    <mergeCell ref="I112:W112"/>
    <mergeCell ref="I114:W114"/>
    <mergeCell ref="I116:W116"/>
    <mergeCell ref="I118:M118"/>
    <mergeCell ref="I120:M120"/>
    <mergeCell ref="I122:W122"/>
    <mergeCell ref="C146:H146"/>
    <mergeCell ref="C166:H166"/>
    <mergeCell ref="I157:W157"/>
    <mergeCell ref="I159:M159"/>
    <mergeCell ref="I149:M149"/>
    <mergeCell ref="I151:M151"/>
    <mergeCell ref="I203:M203"/>
    <mergeCell ref="M217:O217"/>
    <mergeCell ref="M218:O218"/>
    <mergeCell ref="N271:O271"/>
    <mergeCell ref="K233:N233"/>
    <mergeCell ref="N254:O254"/>
    <mergeCell ref="N255:O255"/>
    <mergeCell ref="N256:O256"/>
    <mergeCell ref="E252:M252"/>
    <mergeCell ref="E253:M253"/>
    <mergeCell ref="E254:M254"/>
    <mergeCell ref="E255:M255"/>
    <mergeCell ref="E256:M256"/>
    <mergeCell ref="J208:W208"/>
    <mergeCell ref="O203:R203"/>
    <mergeCell ref="T218:W218"/>
    <mergeCell ref="T219:W219"/>
    <mergeCell ref="T220:W220"/>
    <mergeCell ref="D235:J235"/>
    <mergeCell ref="E213:H213"/>
    <mergeCell ref="E214:H214"/>
    <mergeCell ref="D248:M248"/>
    <mergeCell ref="E249:M249"/>
    <mergeCell ref="E250:M250"/>
    <mergeCell ref="E188:H188"/>
    <mergeCell ref="E189:H189"/>
    <mergeCell ref="E190:H190"/>
    <mergeCell ref="E194:J194"/>
    <mergeCell ref="E195:J195"/>
    <mergeCell ref="E196:J196"/>
    <mergeCell ref="E197:J197"/>
    <mergeCell ref="E198:J199"/>
    <mergeCell ref="E217:H217"/>
    <mergeCell ref="I188:L188"/>
    <mergeCell ref="I189:L189"/>
    <mergeCell ref="I190:L190"/>
    <mergeCell ref="I210:M210"/>
    <mergeCell ref="I211:M211"/>
    <mergeCell ref="I212:M212"/>
    <mergeCell ref="I217:L217"/>
    <mergeCell ref="I214:M214"/>
    <mergeCell ref="L194:O194"/>
    <mergeCell ref="L196:O196"/>
    <mergeCell ref="E193:W193"/>
    <mergeCell ref="P194:R194"/>
    <mergeCell ref="E210:H210"/>
    <mergeCell ref="E211:H211"/>
    <mergeCell ref="E212:H212"/>
    <mergeCell ref="L197:O197"/>
    <mergeCell ref="P197:Q197"/>
    <mergeCell ref="K198:K199"/>
    <mergeCell ref="L198:O198"/>
    <mergeCell ref="P198:Q198"/>
    <mergeCell ref="L199:O199"/>
    <mergeCell ref="P199:Q199"/>
    <mergeCell ref="I201:M201"/>
    <mergeCell ref="P196:R196"/>
  </mergeCells>
  <phoneticPr fontId="5"/>
  <conditionalFormatting sqref="I20:M20">
    <cfRule type="expression" dxfId="116" priority="117" stopIfTrue="1">
      <formula>TRIM($I20)=""</formula>
    </cfRule>
  </conditionalFormatting>
  <conditionalFormatting sqref="I22:W22">
    <cfRule type="expression" dxfId="115" priority="116" stopIfTrue="1">
      <formula>AND(TRIM($I22)&lt;&gt;"", OR(ISERROR(FIND("@"&amp;LEFT($I22,3)&amp;"@", 都道府県3))=FALSE, ISERROR(FIND("@"&amp;LEFT($I22,4)&amp;"@",都道府県4))=FALSE))=FALSE</formula>
    </cfRule>
  </conditionalFormatting>
  <conditionalFormatting sqref="I24:W24">
    <cfRule type="expression" dxfId="114" priority="115" stopIfTrue="1">
      <formula>TRIM($I24)=""</formula>
    </cfRule>
  </conditionalFormatting>
  <conditionalFormatting sqref="I26:W26">
    <cfRule type="expression" dxfId="113" priority="114" stopIfTrue="1">
      <formula>TRIM($I26)=""</formula>
    </cfRule>
  </conditionalFormatting>
  <conditionalFormatting sqref="I28:W28">
    <cfRule type="expression" dxfId="112" priority="113" stopIfTrue="1">
      <formula>TRIM($I28)=""</formula>
    </cfRule>
  </conditionalFormatting>
  <conditionalFormatting sqref="I30:W30">
    <cfRule type="expression" dxfId="111" priority="112" stopIfTrue="1">
      <formula>TRIM($I30)=""</formula>
    </cfRule>
  </conditionalFormatting>
  <conditionalFormatting sqref="I32:W32">
    <cfRule type="expression" dxfId="110" priority="111" stopIfTrue="1">
      <formula>TRIM($I32)=""</formula>
    </cfRule>
  </conditionalFormatting>
  <conditionalFormatting sqref="I34:M34">
    <cfRule type="expression" dxfId="109" priority="110" stopIfTrue="1">
      <formula>NOT(AND(TRIM($I34)&lt;&gt;"",ISNUMBER(VALUE(SUBSTITUTE($I34,"-","")))))</formula>
    </cfRule>
  </conditionalFormatting>
  <conditionalFormatting sqref="I36:M36">
    <cfRule type="expression" dxfId="108" priority="109" stopIfTrue="1">
      <formula>AND(TRIM($I36)&lt;&gt;"",NOT(ISNUMBER(VALUE(SUBSTITUTE($I36,"-","")))))</formula>
    </cfRule>
  </conditionalFormatting>
  <conditionalFormatting sqref="I38:W38">
    <cfRule type="expression" dxfId="107" priority="108" stopIfTrue="1">
      <formula>$A38&lt;&gt;0</formula>
    </cfRule>
  </conditionalFormatting>
  <conditionalFormatting sqref="I40:M40">
    <cfRule type="expression" dxfId="106" priority="107" stopIfTrue="1">
      <formula>AND($I40&lt;&gt;"一致する", $I40&lt;&gt;"一致しない")</formula>
    </cfRule>
  </conditionalFormatting>
  <conditionalFormatting sqref="I63:M63">
    <cfRule type="expression" dxfId="105" priority="106" stopIfTrue="1">
      <formula>AND($I63&lt;&gt;"しない", $I63&lt;&gt;"する")</formula>
    </cfRule>
  </conditionalFormatting>
  <conditionalFormatting sqref="I69:M69">
    <cfRule type="expression" dxfId="104" priority="105" stopIfTrue="1">
      <formula>OR(AND($I63="する",TRIM($I69)=""),AND($I63="しない",NOT(ISBLANK($I69))))</formula>
    </cfRule>
  </conditionalFormatting>
  <conditionalFormatting sqref="I71:W71">
    <cfRule type="expression" dxfId="103" priority="104" stopIfTrue="1">
      <formula>OR(AND($I63="する",AND($I71&lt;&gt;"", OR(ISERROR(FIND("@"&amp;LEFT($I71,3)&amp;"@", 都道府県3))=FALSE, ISERROR(FIND("@"&amp;LEFT($I71,4)&amp;"@",都道府県4))=FALSE))=FALSE),AND($I63="しない",NOT(ISBLANK($I71))))</formula>
    </cfRule>
  </conditionalFormatting>
  <conditionalFormatting sqref="I73:W73">
    <cfRule type="expression" dxfId="102" priority="103" stopIfTrue="1">
      <formula>OR(AND($I63="する",TRIM($I73)=""),AND($I63="しない",NOT(ISBLANK($I73))))</formula>
    </cfRule>
  </conditionalFormatting>
  <conditionalFormatting sqref="I75:W75">
    <cfRule type="expression" dxfId="101" priority="102" stopIfTrue="1">
      <formula>OR(AND($I63="する",TRIM($I75)=""),AND($I63="しない",NOT(ISBLANK($I75))))</formula>
    </cfRule>
  </conditionalFormatting>
  <conditionalFormatting sqref="I77:W77">
    <cfRule type="expression" dxfId="100" priority="101" stopIfTrue="1">
      <formula>OR(AND($I63="する",TRIM($I77)=""),AND($I63="しない",NOT(ISBLANK($I77))))</formula>
    </cfRule>
  </conditionalFormatting>
  <conditionalFormatting sqref="I79:W79">
    <cfRule type="expression" dxfId="99" priority="100" stopIfTrue="1">
      <formula>OR(AND($I63="する",TRIM($I79)=""),AND($I63="しない",NOT(ISBLANK($I79))))</formula>
    </cfRule>
  </conditionalFormatting>
  <conditionalFormatting sqref="I81:W81">
    <cfRule type="expression" dxfId="98" priority="99" stopIfTrue="1">
      <formula>OR(AND($I63="する",TRIM($I81)=""),AND($I63="しない",NOT(ISBLANK($I81))))</formula>
    </cfRule>
  </conditionalFormatting>
  <conditionalFormatting sqref="I83:M83">
    <cfRule type="expression" dxfId="97" priority="98" stopIfTrue="1">
      <formula>OR(AND($I63="する",NOT(AND(TRIM($I83)&lt;&gt;"",ISNUMBER(VALUE(SUBSTITUTE($I83,"-","")))))), AND($I63="しない",NOT(ISBLANK($I83))))</formula>
    </cfRule>
  </conditionalFormatting>
  <conditionalFormatting sqref="I85:M85">
    <cfRule type="expression" dxfId="96" priority="97" stopIfTrue="1">
      <formula>OR(AND($I63="する",AND(TRIM($I85)&lt;&gt;"",NOT(ISNUMBER(VALUE(SUBSTITUTE($I85,"-","")))))), AND($I63="しない",NOT(ISBLANK($I85))))</formula>
    </cfRule>
  </conditionalFormatting>
  <conditionalFormatting sqref="I87:W87">
    <cfRule type="expression" dxfId="95" priority="96" stopIfTrue="1">
      <formula>$A87&lt;&gt;0</formula>
    </cfRule>
  </conditionalFormatting>
  <conditionalFormatting sqref="I118:M118">
    <cfRule type="expression" dxfId="94" priority="95" stopIfTrue="1">
      <formula>AND(TRIM($I118)&lt;&gt;"",NOT(ISNUMBER(VALUE(SUBSTITUTE($I118,"-","")))))</formula>
    </cfRule>
  </conditionalFormatting>
  <conditionalFormatting sqref="I120:M120">
    <cfRule type="expression" dxfId="93" priority="94" stopIfTrue="1">
      <formula>AND(TRIM($I120)&lt;&gt;"",NOT(ISNUMBER(VALUE(SUBSTITUTE($I120,"-","")))))</formula>
    </cfRule>
  </conditionalFormatting>
  <conditionalFormatting sqref="I149:M149">
    <cfRule type="expression" dxfId="92" priority="93" stopIfTrue="1">
      <formula>AND($I149&lt;&gt;"しない", $I149&lt;&gt;"する")</formula>
    </cfRule>
  </conditionalFormatting>
  <conditionalFormatting sqref="I151:M151">
    <cfRule type="expression" dxfId="91" priority="92" stopIfTrue="1">
      <formula>AND($I149="する",TRIM($I151)="")</formula>
    </cfRule>
  </conditionalFormatting>
  <conditionalFormatting sqref="I153:W153">
    <cfRule type="expression" dxfId="90" priority="91" stopIfTrue="1">
      <formula>AND($I149="する",TRIM($I153)="")</formula>
    </cfRule>
  </conditionalFormatting>
  <conditionalFormatting sqref="I157:W157">
    <cfRule type="expression" dxfId="89" priority="90" stopIfTrue="1">
      <formula>AND($I149="する",TRIM($I157)="")</formula>
    </cfRule>
  </conditionalFormatting>
  <conditionalFormatting sqref="I159:M159">
    <cfRule type="expression" dxfId="88" priority="89" stopIfTrue="1">
      <formula>AND($I149="する",NOT(AND(TRIM($I159)&lt;&gt;"",ISNUMBER(VALUE(SUBSTITUTE($I159,"-",""))))))</formula>
    </cfRule>
  </conditionalFormatting>
  <conditionalFormatting sqref="I161:M161">
    <cfRule type="expression" dxfId="87" priority="88" stopIfTrue="1">
      <formula>AND($I149="する",AND(TRIM($I161)&lt;&gt;"",NOT(ISNUMBER(VALUE(SUBSTITUTE($I161,"-",""))))))</formula>
    </cfRule>
  </conditionalFormatting>
  <conditionalFormatting sqref="K195">
    <cfRule type="expression" dxfId="86" priority="87" stopIfTrue="1">
      <formula>$A194&lt;&gt;0</formula>
    </cfRule>
  </conditionalFormatting>
  <conditionalFormatting sqref="K196">
    <cfRule type="expression" dxfId="85" priority="86" stopIfTrue="1">
      <formula>$A194&lt;&gt;0</formula>
    </cfRule>
  </conditionalFormatting>
  <conditionalFormatting sqref="L196:O196">
    <cfRule type="expression" dxfId="84" priority="85" stopIfTrue="1">
      <formula>$A196&lt;&gt;0</formula>
    </cfRule>
  </conditionalFormatting>
  <conditionalFormatting sqref="K197">
    <cfRule type="expression" dxfId="83" priority="84" stopIfTrue="1">
      <formula>$A194&lt;&gt;0</formula>
    </cfRule>
  </conditionalFormatting>
  <conditionalFormatting sqref="L197:O197">
    <cfRule type="expression" dxfId="82" priority="83" stopIfTrue="1">
      <formula>$A197&lt;&gt;0</formula>
    </cfRule>
  </conditionalFormatting>
  <conditionalFormatting sqref="K198:K199">
    <cfRule type="expression" dxfId="81" priority="82" stopIfTrue="1">
      <formula>$A194&lt;&gt;0</formula>
    </cfRule>
  </conditionalFormatting>
  <conditionalFormatting sqref="L198:O198">
    <cfRule type="expression" dxfId="80" priority="81" stopIfTrue="1">
      <formula>AND($K198="○",TRIM($L198)="")</formula>
    </cfRule>
  </conditionalFormatting>
  <conditionalFormatting sqref="P198:Q198">
    <cfRule type="expression" dxfId="79" priority="80" stopIfTrue="1">
      <formula>AND($K198="○",TRIM($P198)="")</formula>
    </cfRule>
  </conditionalFormatting>
  <conditionalFormatting sqref="K297">
    <cfRule type="expression" dxfId="78" priority="79" stopIfTrue="1">
      <formula>希望&lt;&gt;0</formula>
    </cfRule>
  </conditionalFormatting>
  <conditionalFormatting sqref="K298">
    <cfRule type="expression" dxfId="77" priority="78" stopIfTrue="1">
      <formula>希望&lt;&gt;0</formula>
    </cfRule>
  </conditionalFormatting>
  <conditionalFormatting sqref="K299">
    <cfRule type="expression" dxfId="76" priority="77" stopIfTrue="1">
      <formula>希望&lt;&gt;0</formula>
    </cfRule>
  </conditionalFormatting>
  <conditionalFormatting sqref="K300">
    <cfRule type="expression" dxfId="75" priority="76" stopIfTrue="1">
      <formula>希望&lt;&gt;0</formula>
    </cfRule>
  </conditionalFormatting>
  <conditionalFormatting sqref="K301">
    <cfRule type="expression" dxfId="74" priority="75" stopIfTrue="1">
      <formula>希望&lt;&gt;0</formula>
    </cfRule>
  </conditionalFormatting>
  <conditionalFormatting sqref="K302">
    <cfRule type="expression" dxfId="73" priority="74" stopIfTrue="1">
      <formula>希望&lt;&gt;0</formula>
    </cfRule>
  </conditionalFormatting>
  <conditionalFormatting sqref="K303">
    <cfRule type="expression" dxfId="72" priority="73" stopIfTrue="1">
      <formula>希望&lt;&gt;0</formula>
    </cfRule>
  </conditionalFormatting>
  <conditionalFormatting sqref="K304">
    <cfRule type="expression" dxfId="71" priority="72" stopIfTrue="1">
      <formula>希望&lt;&gt;0</formula>
    </cfRule>
  </conditionalFormatting>
  <conditionalFormatting sqref="K305">
    <cfRule type="expression" dxfId="70" priority="71" stopIfTrue="1">
      <formula>希望&lt;&gt;0</formula>
    </cfRule>
  </conditionalFormatting>
  <conditionalFormatting sqref="K306">
    <cfRule type="expression" dxfId="69" priority="70" stopIfTrue="1">
      <formula>希望&lt;&gt;0</formula>
    </cfRule>
  </conditionalFormatting>
  <conditionalFormatting sqref="K307">
    <cfRule type="expression" dxfId="68" priority="69" stopIfTrue="1">
      <formula>希望&lt;&gt;0</formula>
    </cfRule>
  </conditionalFormatting>
  <conditionalFormatting sqref="K308">
    <cfRule type="expression" dxfId="67" priority="68" stopIfTrue="1">
      <formula>希望&lt;&gt;0</formula>
    </cfRule>
  </conditionalFormatting>
  <conditionalFormatting sqref="K309">
    <cfRule type="expression" dxfId="66" priority="67" stopIfTrue="1">
      <formula>希望&lt;&gt;0</formula>
    </cfRule>
  </conditionalFormatting>
  <conditionalFormatting sqref="K310">
    <cfRule type="expression" dxfId="65" priority="66" stopIfTrue="1">
      <formula>希望&lt;&gt;0</formula>
    </cfRule>
  </conditionalFormatting>
  <conditionalFormatting sqref="K311">
    <cfRule type="expression" dxfId="64" priority="65" stopIfTrue="1">
      <formula>希望&lt;&gt;0</formula>
    </cfRule>
  </conditionalFormatting>
  <conditionalFormatting sqref="K312">
    <cfRule type="expression" dxfId="63" priority="64" stopIfTrue="1">
      <formula>希望&lt;&gt;0</formula>
    </cfRule>
  </conditionalFormatting>
  <conditionalFormatting sqref="K313">
    <cfRule type="expression" dxfId="62" priority="63" stopIfTrue="1">
      <formula>希望&lt;&gt;0</formula>
    </cfRule>
  </conditionalFormatting>
  <conditionalFormatting sqref="K314">
    <cfRule type="expression" dxfId="61" priority="62" stopIfTrue="1">
      <formula>希望&lt;&gt;0</formula>
    </cfRule>
  </conditionalFormatting>
  <conditionalFormatting sqref="K315">
    <cfRule type="expression" dxfId="60" priority="61" stopIfTrue="1">
      <formula>希望&lt;&gt;0</formula>
    </cfRule>
  </conditionalFormatting>
  <conditionalFormatting sqref="K316">
    <cfRule type="expression" dxfId="59" priority="60" stopIfTrue="1">
      <formula>希望&lt;&gt;0</formula>
    </cfRule>
  </conditionalFormatting>
  <conditionalFormatting sqref="K317">
    <cfRule type="expression" dxfId="58" priority="59" stopIfTrue="1">
      <formula>希望&lt;&gt;0</formula>
    </cfRule>
  </conditionalFormatting>
  <conditionalFormatting sqref="K318">
    <cfRule type="expression" dxfId="57" priority="58" stopIfTrue="1">
      <formula>希望&lt;&gt;0</formula>
    </cfRule>
  </conditionalFormatting>
  <conditionalFormatting sqref="K319">
    <cfRule type="expression" dxfId="56" priority="57" stopIfTrue="1">
      <formula>希望&lt;&gt;0</formula>
    </cfRule>
  </conditionalFormatting>
  <conditionalFormatting sqref="K320">
    <cfRule type="expression" dxfId="55" priority="56" stopIfTrue="1">
      <formula>希望&lt;&gt;0</formula>
    </cfRule>
  </conditionalFormatting>
  <conditionalFormatting sqref="K321">
    <cfRule type="expression" dxfId="54" priority="55" stopIfTrue="1">
      <formula>希望&lt;&gt;0</formula>
    </cfRule>
  </conditionalFormatting>
  <conditionalFormatting sqref="K322">
    <cfRule type="expression" dxfId="53" priority="54" stopIfTrue="1">
      <formula>希望&lt;&gt;0</formula>
    </cfRule>
  </conditionalFormatting>
  <conditionalFormatting sqref="K323">
    <cfRule type="expression" dxfId="52" priority="53" stopIfTrue="1">
      <formula>希望&lt;&gt;0</formula>
    </cfRule>
  </conditionalFormatting>
  <conditionalFormatting sqref="K324">
    <cfRule type="expression" dxfId="51" priority="52" stopIfTrue="1">
      <formula>希望&lt;&gt;0</formula>
    </cfRule>
  </conditionalFormatting>
  <conditionalFormatting sqref="K325">
    <cfRule type="expression" dxfId="50" priority="51" stopIfTrue="1">
      <formula>希望&lt;&gt;0</formula>
    </cfRule>
  </conditionalFormatting>
  <conditionalFormatting sqref="K326">
    <cfRule type="expression" dxfId="49" priority="50" stopIfTrue="1">
      <formula>希望&lt;&gt;0</formula>
    </cfRule>
  </conditionalFormatting>
  <conditionalFormatting sqref="K327">
    <cfRule type="expression" dxfId="48" priority="49" stopIfTrue="1">
      <formula>希望&lt;&gt;0</formula>
    </cfRule>
  </conditionalFormatting>
  <conditionalFormatting sqref="K328">
    <cfRule type="expression" dxfId="47" priority="48" stopIfTrue="1">
      <formula>希望&lt;&gt;0</formula>
    </cfRule>
  </conditionalFormatting>
  <conditionalFormatting sqref="K329">
    <cfRule type="expression" dxfId="46" priority="47" stopIfTrue="1">
      <formula>希望&lt;&gt;0</formula>
    </cfRule>
  </conditionalFormatting>
  <conditionalFormatting sqref="K330">
    <cfRule type="expression" dxfId="45" priority="46" stopIfTrue="1">
      <formula>希望&lt;&gt;0</formula>
    </cfRule>
  </conditionalFormatting>
  <conditionalFormatting sqref="K331">
    <cfRule type="expression" dxfId="44" priority="45" stopIfTrue="1">
      <formula>希望&lt;&gt;0</formula>
    </cfRule>
  </conditionalFormatting>
  <conditionalFormatting sqref="K332">
    <cfRule type="expression" dxfId="43" priority="44" stopIfTrue="1">
      <formula>希望&lt;&gt;0</formula>
    </cfRule>
  </conditionalFormatting>
  <conditionalFormatting sqref="K333">
    <cfRule type="expression" dxfId="42" priority="43" stopIfTrue="1">
      <formula>希望&lt;&gt;0</formula>
    </cfRule>
  </conditionalFormatting>
  <conditionalFormatting sqref="K334">
    <cfRule type="expression" dxfId="41" priority="42" stopIfTrue="1">
      <formula>希望&lt;&gt;0</formula>
    </cfRule>
  </conditionalFormatting>
  <conditionalFormatting sqref="K335">
    <cfRule type="expression" dxfId="40" priority="41" stopIfTrue="1">
      <formula>希望&lt;&gt;0</formula>
    </cfRule>
  </conditionalFormatting>
  <conditionalFormatting sqref="K336">
    <cfRule type="expression" dxfId="39" priority="40" stopIfTrue="1">
      <formula>希望&lt;&gt;0</formula>
    </cfRule>
  </conditionalFormatting>
  <conditionalFormatting sqref="K337">
    <cfRule type="expression" dxfId="38" priority="39" stopIfTrue="1">
      <formula>希望&lt;&gt;0</formula>
    </cfRule>
  </conditionalFormatting>
  <conditionalFormatting sqref="K338">
    <cfRule type="expression" dxfId="37" priority="38" stopIfTrue="1">
      <formula>希望&lt;&gt;0</formula>
    </cfRule>
  </conditionalFormatting>
  <conditionalFormatting sqref="K339">
    <cfRule type="expression" dxfId="36" priority="37" stopIfTrue="1">
      <formula>希望&lt;&gt;0</formula>
    </cfRule>
  </conditionalFormatting>
  <conditionalFormatting sqref="K340">
    <cfRule type="expression" dxfId="35" priority="36" stopIfTrue="1">
      <formula>希望&lt;&gt;0</formula>
    </cfRule>
  </conditionalFormatting>
  <conditionalFormatting sqref="K341">
    <cfRule type="expression" dxfId="34" priority="35" stopIfTrue="1">
      <formula>希望&lt;&gt;0</formula>
    </cfRule>
  </conditionalFormatting>
  <conditionalFormatting sqref="K342">
    <cfRule type="expression" dxfId="33" priority="34" stopIfTrue="1">
      <formula>希望&lt;&gt;0</formula>
    </cfRule>
  </conditionalFormatting>
  <conditionalFormatting sqref="K343">
    <cfRule type="expression" dxfId="32" priority="33" stopIfTrue="1">
      <formula>希望&lt;&gt;0</formula>
    </cfRule>
  </conditionalFormatting>
  <conditionalFormatting sqref="K344">
    <cfRule type="expression" dxfId="31" priority="32" stopIfTrue="1">
      <formula>希望&lt;&gt;0</formula>
    </cfRule>
  </conditionalFormatting>
  <conditionalFormatting sqref="K345">
    <cfRule type="expression" dxfId="30" priority="31" stopIfTrue="1">
      <formula>希望&lt;&gt;0</formula>
    </cfRule>
  </conditionalFormatting>
  <conditionalFormatting sqref="K346">
    <cfRule type="expression" dxfId="29" priority="30" stopIfTrue="1">
      <formula>希望&lt;&gt;0</formula>
    </cfRule>
  </conditionalFormatting>
  <conditionalFormatting sqref="K347">
    <cfRule type="expression" dxfId="28" priority="29" stopIfTrue="1">
      <formula>希望&lt;&gt;0</formula>
    </cfRule>
  </conditionalFormatting>
  <conditionalFormatting sqref="K348">
    <cfRule type="expression" dxfId="27" priority="28" stopIfTrue="1">
      <formula>希望&lt;&gt;0</formula>
    </cfRule>
  </conditionalFormatting>
  <conditionalFormatting sqref="K349">
    <cfRule type="expression" dxfId="26" priority="27" stopIfTrue="1">
      <formula>希望&lt;&gt;0</formula>
    </cfRule>
  </conditionalFormatting>
  <conditionalFormatting sqref="K350">
    <cfRule type="expression" dxfId="25" priority="26" stopIfTrue="1">
      <formula>希望&lt;&gt;0</formula>
    </cfRule>
  </conditionalFormatting>
  <conditionalFormatting sqref="K351">
    <cfRule type="expression" dxfId="24" priority="25" stopIfTrue="1">
      <formula>希望&lt;&gt;0</formula>
    </cfRule>
  </conditionalFormatting>
  <conditionalFormatting sqref="K352">
    <cfRule type="expression" dxfId="23" priority="24" stopIfTrue="1">
      <formula>希望&lt;&gt;0</formula>
    </cfRule>
  </conditionalFormatting>
  <conditionalFormatting sqref="K353">
    <cfRule type="expression" dxfId="22" priority="23" stopIfTrue="1">
      <formula>希望&lt;&gt;0</formula>
    </cfRule>
  </conditionalFormatting>
  <conditionalFormatting sqref="K354">
    <cfRule type="expression" dxfId="21" priority="22" stopIfTrue="1">
      <formula>希望&lt;&gt;0</formula>
    </cfRule>
  </conditionalFormatting>
  <conditionalFormatting sqref="K355:K356">
    <cfRule type="expression" dxfId="20" priority="21" stopIfTrue="1">
      <formula>希望&lt;&gt;0</formula>
    </cfRule>
  </conditionalFormatting>
  <conditionalFormatting sqref="K357">
    <cfRule type="expression" dxfId="19" priority="20" stopIfTrue="1">
      <formula>希望&lt;&gt;0</formula>
    </cfRule>
  </conditionalFormatting>
  <conditionalFormatting sqref="K358">
    <cfRule type="expression" dxfId="18" priority="19" stopIfTrue="1">
      <formula>希望&lt;&gt;0</formula>
    </cfRule>
  </conditionalFormatting>
  <conditionalFormatting sqref="K359">
    <cfRule type="expression" dxfId="17" priority="18" stopIfTrue="1">
      <formula>希望&lt;&gt;0</formula>
    </cfRule>
  </conditionalFormatting>
  <conditionalFormatting sqref="K360">
    <cfRule type="expression" dxfId="16" priority="17" stopIfTrue="1">
      <formula>希望&lt;&gt;0</formula>
    </cfRule>
  </conditionalFormatting>
  <conditionalFormatting sqref="K361">
    <cfRule type="expression" dxfId="15" priority="16" stopIfTrue="1">
      <formula>希望&lt;&gt;0</formula>
    </cfRule>
  </conditionalFormatting>
  <conditionalFormatting sqref="E371:W371">
    <cfRule type="expression" dxfId="14" priority="15" stopIfTrue="1">
      <formula>A371&lt;&gt;0</formula>
    </cfRule>
  </conditionalFormatting>
  <conditionalFormatting sqref="Q297:T299">
    <cfRule type="expression" dxfId="13" priority="14" stopIfTrue="1">
      <formula>AND(OR(K297="○", K298="○", K299="○"), Q297="")</formula>
    </cfRule>
  </conditionalFormatting>
  <conditionalFormatting sqref="U297:W299">
    <cfRule type="expression" dxfId="12" priority="13" stopIfTrue="1">
      <formula>AND(OR(K297="○", K298="○", K299="○"), U297="")</formula>
    </cfRule>
  </conditionalFormatting>
  <conditionalFormatting sqref="Q300:T302">
    <cfRule type="expression" dxfId="11" priority="12" stopIfTrue="1">
      <formula>AND(K300="○", Q300="")</formula>
    </cfRule>
  </conditionalFormatting>
  <conditionalFormatting sqref="U300:W302">
    <cfRule type="expression" dxfId="10" priority="11" stopIfTrue="1">
      <formula>AND(K300="○", U300="")</formula>
    </cfRule>
  </conditionalFormatting>
  <conditionalFormatting sqref="Q315:T335">
    <cfRule type="expression" dxfId="9" priority="10" stopIfTrue="1">
      <formula>AND(SUMPRODUCT((K315:K335&gt;="○")*(L315:L335="○"))&gt;0,Q315="")</formula>
    </cfRule>
  </conditionalFormatting>
  <conditionalFormatting sqref="U315:W335">
    <cfRule type="expression" dxfId="8" priority="9" stopIfTrue="1">
      <formula>AND(SUMPRODUCT((K315:K335&gt;="○")*(L315:L335="○"))&gt;0,U315="")</formula>
    </cfRule>
  </conditionalFormatting>
  <conditionalFormatting sqref="Q345:T345">
    <cfRule type="expression" dxfId="7" priority="8" stopIfTrue="1">
      <formula>AND(K345="○", Q345="")</formula>
    </cfRule>
  </conditionalFormatting>
  <conditionalFormatting sqref="U345:W345">
    <cfRule type="expression" dxfId="6" priority="7" stopIfTrue="1">
      <formula>AND(K345="○", U345="")</formula>
    </cfRule>
  </conditionalFormatting>
  <conditionalFormatting sqref="Q346:T353">
    <cfRule type="expression" dxfId="5" priority="6" stopIfTrue="1">
      <formula>AND(SUMPRODUCT((K346:K353&gt;="○")*(L346:L353="○"))&gt;0,Q346="")</formula>
    </cfRule>
  </conditionalFormatting>
  <conditionalFormatting sqref="U346:W353">
    <cfRule type="expression" dxfId="4" priority="5" stopIfTrue="1">
      <formula>AND(SUMPRODUCT((K346:K353&gt;="○")*(L346:L353="○"))&gt;0,U346="")</formula>
    </cfRule>
  </conditionalFormatting>
  <conditionalFormatting sqref="Q354:T354">
    <cfRule type="expression" dxfId="3" priority="4" stopIfTrue="1">
      <formula>AND(K354="○", Q354="")</formula>
    </cfRule>
  </conditionalFormatting>
  <conditionalFormatting sqref="U354:W354">
    <cfRule type="expression" dxfId="2" priority="3" stopIfTrue="1">
      <formula>AND(K354="○", U354="")</formula>
    </cfRule>
  </conditionalFormatting>
  <conditionalFormatting sqref="Q356:T356">
    <cfRule type="expression" dxfId="1" priority="2" stopIfTrue="1">
      <formula>AND(K355="○", Q356="")</formula>
    </cfRule>
  </conditionalFormatting>
  <conditionalFormatting sqref="U356:W356">
    <cfRule type="expression" dxfId="0" priority="1" stopIfTrue="1">
      <formula>AND(K355="○", U356="")</formula>
    </cfRule>
  </conditionalFormatting>
  <dataValidations count="11">
    <dataValidation type="whole" imeMode="halfAlpha" allowBlank="1" showInputMessage="1" showErrorMessage="1" error="7桁の数字を入力してください" sqref="I20:M20 I151:M151 I69:M69" xr:uid="{617ABF5B-E5AB-4D56-971B-0CA78E60CF74}">
      <formula1>0</formula1>
      <formula2>9999999</formula2>
    </dataValidation>
    <dataValidation errorStyle="warning" imeMode="hiragana" allowBlank="1" showInputMessage="1" showErrorMessage="1" sqref="I22:W22 E371:W371 I201:M201 L196:O199 I157:W157 I153:W153 I116:W116 I112:W112 I81:W81 I77:W77 I75:W75 I71:W71 I32:W32 I28:W28 I26:W26" xr:uid="{1F7778F9-6FEB-43EE-A185-E456B231A7B4}"/>
    <dataValidation errorStyle="warning" imeMode="fullKatakana" allowBlank="1" showInputMessage="1" showErrorMessage="1" sqref="I24:W24 I155:W155 I114:W114 I79:W79 I73:W73 I30:W30" xr:uid="{B54EC654-9BBC-49A3-B673-F6FEC108F907}"/>
    <dataValidation errorStyle="warning" imeMode="halfAlpha" allowBlank="1" showInputMessage="1" showErrorMessage="1" sqref="I34:M34 Q345:T356 Q315:T335 Q297:T302 I293:M293 I291:M291 I218:L220 I161:M161 I159:M159 I122:W122 I120:M120 I118:M118 I87:W87 I85:M85 I83:M83 I38:W38 I36:M36" xr:uid="{9ECCF872-6F41-43DF-81CC-06D4E2C68AF6}"/>
    <dataValidation type="list" imeMode="halfAlpha" allowBlank="1" showInputMessage="1" showErrorMessage="1" error="リストから選択してください" sqref="I40:M40" xr:uid="{F565D56B-59D9-47CD-A2BA-6E2FC5814843}">
      <formula1>"一致する,一致しない"</formula1>
    </dataValidation>
    <dataValidation type="list" imeMode="halfAlpha" allowBlank="1" showInputMessage="1" showErrorMessage="1" error="リストから選択してください" sqref="I63:M63 I149:M149" xr:uid="{A979ABB4-7F31-4364-AF4A-BD592415286B}">
      <formula1>"しない,する"</formula1>
    </dataValidation>
    <dataValidation type="whole" imeMode="halfAlpha" allowBlank="1" showInputMessage="1" showErrorMessage="1" error="有効な数字を入力してください。10兆円以上になる場合は、9,999,999,999と入力してください" sqref="K234:W239 I181:M184 I178:M178 I171:M174" xr:uid="{7F57D14B-CA05-4C72-9211-D6F20FD67CBF}">
      <formula1>-9999999999</formula1>
      <formula2>9999999999</formula2>
    </dataValidation>
    <dataValidation type="list" imeMode="halfAlpha" allowBlank="1" showInputMessage="1" showErrorMessage="1" error="リストから選択してください" sqref="L346:M353 L315:M335 K297:K361 K195:K199" xr:uid="{97CE988C-F88E-49F4-AE8F-C167D4A05C6E}">
      <formula1>"○,　"</formula1>
    </dataValidation>
    <dataValidation type="whole" imeMode="halfAlpha" allowBlank="1" showInputMessage="1" showErrorMessage="1" error="有効な数字を入力してください" sqref="P198:Q199" xr:uid="{93374AA5-0E55-4B42-A2E6-6F4C8A5D0206}">
      <formula1>0</formula1>
      <formula2>100</formula2>
    </dataValidation>
    <dataValidation type="date" imeMode="halfAlpha" allowBlank="1" showInputMessage="1" showErrorMessage="1" error="有効な日付を入力してください" sqref="I203:M203 U345:W356 U315:W335 U297:W302 O230:Q230 I230:M230 O228:Q228 I228:M228 M218:W220 I205:M205 O203:R203" xr:uid="{FC27E8BF-21EE-486B-A828-8ECBE6307C4A}">
      <formula1>92</formula1>
      <formula2>73415</formula2>
    </dataValidation>
    <dataValidation type="whole" imeMode="halfAlpha" allowBlank="1" showInputMessage="1" showErrorMessage="1" error="有効な数字を入力してください" sqref="I207:M207 N249:O283 I214:M214 I210:M212" xr:uid="{2C7A0A25-410B-4E4A-96F1-CB74C99EE438}">
      <formula1>0</formula1>
      <formula2>9999999999</formula2>
    </dataValidation>
  </dataValidations>
  <pageMargins left="0.19685039370078741" right="0.19685039370078741" top="0.39370078740157483" bottom="0.19685039370078741" header="0.19685039370078741" footer="0.19685039370078741"/>
  <pageSetup paperSize="9" scale="70"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79C8C-475D-4803-B187-9D5532745C0F}">
  <sheetPr codeName="Sheet1"/>
  <dimension ref="A1:A48"/>
  <sheetViews>
    <sheetView zoomScaleNormal="100" workbookViewId="0"/>
  </sheetViews>
  <sheetFormatPr defaultRowHeight="13.5" x14ac:dyDescent="0.15"/>
  <cols>
    <col min="1" max="16384" width="9" style="32"/>
  </cols>
  <sheetData>
    <row r="1" spans="1:1" x14ac:dyDescent="0.15">
      <c r="A1" s="3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2" t="str">
        <f>"@神奈川県@和歌山県@鹿児島県@"</f>
        <v>@神奈川県@和歌山県@鹿児島県@</v>
      </c>
    </row>
    <row r="4" spans="1:1" x14ac:dyDescent="0.15">
      <c r="A4" s="32" t="s">
        <v>273</v>
      </c>
    </row>
    <row r="5" spans="1:1" x14ac:dyDescent="0.15">
      <c r="A5" s="32" t="s">
        <v>274</v>
      </c>
    </row>
    <row r="6" spans="1:1" x14ac:dyDescent="0.15">
      <c r="A6" s="15"/>
    </row>
    <row r="7" spans="1:1" x14ac:dyDescent="0.15">
      <c r="A7" s="15"/>
    </row>
    <row r="8" spans="1:1" x14ac:dyDescent="0.15">
      <c r="A8" s="15"/>
    </row>
    <row r="9" spans="1:1" x14ac:dyDescent="0.15">
      <c r="A9" s="15"/>
    </row>
    <row r="10" spans="1:1" x14ac:dyDescent="0.15">
      <c r="A10" s="15"/>
    </row>
    <row r="11" spans="1:1" x14ac:dyDescent="0.15">
      <c r="A11" s="15"/>
    </row>
    <row r="12" spans="1:1" x14ac:dyDescent="0.15">
      <c r="A12" s="15"/>
    </row>
    <row r="13" spans="1:1" x14ac:dyDescent="0.15">
      <c r="A13" s="15"/>
    </row>
    <row r="14" spans="1:1" x14ac:dyDescent="0.15">
      <c r="A14" s="15"/>
    </row>
    <row r="15" spans="1:1" x14ac:dyDescent="0.15">
      <c r="A15" s="15"/>
    </row>
    <row r="16" spans="1:1" x14ac:dyDescent="0.15">
      <c r="A16" s="15"/>
    </row>
    <row r="17" spans="1:1" x14ac:dyDescent="0.15">
      <c r="A17" s="15"/>
    </row>
    <row r="18" spans="1:1" x14ac:dyDescent="0.15">
      <c r="A18" s="15"/>
    </row>
    <row r="19" spans="1:1" x14ac:dyDescent="0.15">
      <c r="A19" s="15"/>
    </row>
    <row r="20" spans="1:1" x14ac:dyDescent="0.15">
      <c r="A20" s="15"/>
    </row>
    <row r="21" spans="1:1" x14ac:dyDescent="0.15">
      <c r="A21" s="15"/>
    </row>
    <row r="22" spans="1:1" x14ac:dyDescent="0.15">
      <c r="A22" s="15"/>
    </row>
    <row r="23" spans="1:1" x14ac:dyDescent="0.15">
      <c r="A23" s="15"/>
    </row>
    <row r="24" spans="1:1" x14ac:dyDescent="0.15">
      <c r="A24" s="15"/>
    </row>
    <row r="25" spans="1:1" x14ac:dyDescent="0.15">
      <c r="A25" s="15"/>
    </row>
    <row r="26" spans="1:1" x14ac:dyDescent="0.15">
      <c r="A26" s="15"/>
    </row>
    <row r="27" spans="1:1" x14ac:dyDescent="0.15">
      <c r="A27" s="15"/>
    </row>
    <row r="28" spans="1:1" x14ac:dyDescent="0.15">
      <c r="A28" s="15"/>
    </row>
    <row r="29" spans="1:1" x14ac:dyDescent="0.15">
      <c r="A29" s="15"/>
    </row>
    <row r="30" spans="1:1" x14ac:dyDescent="0.15">
      <c r="A30" s="15"/>
    </row>
    <row r="31" spans="1:1" x14ac:dyDescent="0.15">
      <c r="A31" s="15"/>
    </row>
    <row r="32" spans="1:1" x14ac:dyDescent="0.15">
      <c r="A32" s="15"/>
    </row>
    <row r="33" spans="1:1" x14ac:dyDescent="0.15">
      <c r="A33" s="15"/>
    </row>
    <row r="34" spans="1:1" x14ac:dyDescent="0.15">
      <c r="A34" s="15"/>
    </row>
    <row r="35" spans="1:1" x14ac:dyDescent="0.15">
      <c r="A35" s="15"/>
    </row>
    <row r="36" spans="1:1" x14ac:dyDescent="0.15">
      <c r="A36" s="15"/>
    </row>
    <row r="37" spans="1:1" x14ac:dyDescent="0.15">
      <c r="A37" s="15"/>
    </row>
    <row r="38" spans="1:1" x14ac:dyDescent="0.15">
      <c r="A38" s="15"/>
    </row>
    <row r="39" spans="1:1" x14ac:dyDescent="0.15">
      <c r="A39" s="15"/>
    </row>
    <row r="40" spans="1:1" x14ac:dyDescent="0.15">
      <c r="A40" s="15"/>
    </row>
    <row r="41" spans="1:1" x14ac:dyDescent="0.15">
      <c r="A41" s="15"/>
    </row>
    <row r="42" spans="1:1" x14ac:dyDescent="0.15">
      <c r="A42" s="15"/>
    </row>
    <row r="43" spans="1:1" x14ac:dyDescent="0.15">
      <c r="A43" s="15"/>
    </row>
    <row r="44" spans="1:1" x14ac:dyDescent="0.15">
      <c r="A44" s="15"/>
    </row>
    <row r="45" spans="1:1" x14ac:dyDescent="0.15">
      <c r="A45" s="15"/>
    </row>
    <row r="46" spans="1:1" x14ac:dyDescent="0.15">
      <c r="A46" s="15"/>
    </row>
    <row r="47" spans="1:1" x14ac:dyDescent="0.15">
      <c r="A47" s="15"/>
    </row>
    <row r="48" spans="1:1" x14ac:dyDescent="0.15">
      <c r="A48" s="15"/>
    </row>
  </sheetData>
  <sheetProtection algorithmName="SHA-512" hashValue="ciX7LD9ilpiGhU2wXVV0kX3986DmTzWo0ILk2w1lWauHbaZ8OQYWAkROX7KjFiO3x177zX2WhVZ8JAbHdfIFWg==" saltValue="+W6nuFDGQAMv+FJznpXwbw==" spinCount="100000" sheet="1" objects="1" scenarios="1"/>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2025-09-19T06:41:50Z</cp:lastPrinted>
  <dcterms:created xsi:type="dcterms:W3CDTF">2018-07-20T07:50:20Z</dcterms:created>
  <dcterms:modified xsi:type="dcterms:W3CDTF">2025-09-19T06:41:53Z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797616e9-827b-4567-9a60-438e940633e5</vt:lpwstr>
  </property>
</Properties>
</file>